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M60" i="2" l="1"/>
  <c r="L60" i="2"/>
  <c r="G60" i="2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<sst xmlns="http://schemas.openxmlformats.org/spreadsheetml/2006/main" count="68" uniqueCount="68">
  <si>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</si>
  <si>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</si>
  <si>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</si>
  <si>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</si>
  <si>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</si>
  <si>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</si>
  <si>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</si>
  <si>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</si>
  <si>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</si>
  <si>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</si>
  <si>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</si>
  <si>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</si>
  <si>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</si>
  <si>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</si>
  <si>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</si>
  <si>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</si>
  <si>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</si>
  <si>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</si>
  <si>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</si>
  <si>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</si>
  <si>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</si>
  <si>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</si>
  <si>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</si>
  <si>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</si>
  <si>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</si>
  <si>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</si>
  <si>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</si>
  <si>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</si>
  <si>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</si>
  <si>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</si>
  <si>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</si>
  <si>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</si>
  <si>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</si>
  <si>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</si>
  <si>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</si>
  <si>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</si>
  <si>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</si>
  <si>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</si>
  <si>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</si>
  <si>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</si>
  <si>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</si>
  <si>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</si>
  <si>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</si>
  <si>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</si>
  <si>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</si>
  <si>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</si>
  <si>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</si>
  <si>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</si>
  <si>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</si>
  <si>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</si>
  <si>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</si>
  <si>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</si>
  <si>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</si>
  <si>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</si>
  <si>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</si>
  <si>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</si>
  <si>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</si>
  <si>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</si>
  <si>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</si>
  <si>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</si>
  <si>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</si>
  <si>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</si>
  <si>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</si>
  <si>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</si>
  <si>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</si>
  <si>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</si>
  <si>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MONTE CRISTI</t>
  </si>
  <si>
    <t>DEL 1 AL 31 DE DICIEMBRE MONTECRISTI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</si>
</sst>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43" fontId="7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309289</xdr:colOff>
      <xdr:row>0</xdr:row>
      <xdr:rowOff>51730</xdr:rowOff>
    </xdr:from>
    <xdr:to>
      <xdr:col>9</xdr:col>
      <xdr:colOff>79101</xdr:colOff>
      <xdr:row>8</xdr:row>
      <xdr:rowOff>178495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9375" y="51730"/>
          <a:ext cx="6693502" cy="18741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="145" zoomScaleNormal="145" workbookViewId="0">
      <pane xSplit="1" topLeftCell="B1" activePane="topRight" state="frozen"/>
      <selection activeCell="A10" sqref="A10"/>
      <selection pane="topRight" activeCell="A8" sqref="A8:P8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8.75" x14ac:dyDescent="0.25">
      <c r="A7" s="44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15.75" customHeight="1" x14ac:dyDescent="0.2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5.75" customHeight="1" x14ac:dyDescent="0.25">
      <c r="A9" s="44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15.75" customHeight="1" x14ac:dyDescent="0.25">
      <c r="A10" s="44" t="s">
        <v>66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ht="15.75" customHeight="1" x14ac:dyDescent="0.25">
      <c r="A11" s="49" t="s">
        <v>63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5.75" customHeight="1" x14ac:dyDescent="0.25">
      <c r="A12" s="51" t="s">
        <v>67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7" t="s">
        <v>45</v>
      </c>
      <c r="B14" s="48" t="s">
        <v>60</v>
      </c>
      <c r="C14" s="48" t="s">
        <v>64</v>
      </c>
      <c r="D14" s="53" t="s">
        <v>59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16" s="27" customFormat="1" ht="15.75" x14ac:dyDescent="0.25">
      <c r="A15" s="47"/>
      <c r="B15" s="48"/>
      <c r="C15" s="48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3215459</v>
      </c>
      <c r="C17" s="34">
        <f t="shared" ref="C17:P17" si="0">SUM(C18:C22)</f>
        <v>6050071</v>
      </c>
      <c r="D17" s="34">
        <f t="shared" si="0"/>
        <v>309510.08</v>
      </c>
      <c r="E17" s="34">
        <f t="shared" si="0"/>
        <v>309541.3</v>
      </c>
      <c r="F17" s="34">
        <f t="shared" si="0"/>
        <v>505704.3</v>
      </c>
      <c r="G17" s="34">
        <f t="shared" si="0"/>
        <v>427622.8</v>
      </c>
      <c r="H17" s="34">
        <f t="shared" si="0"/>
        <v>447622.8</v>
      </c>
      <c r="I17" s="34">
        <f t="shared" si="0"/>
        <v>447622.8</v>
      </c>
      <c r="J17" s="34">
        <f t="shared" si="0"/>
        <v>427622.8</v>
      </c>
      <c r="K17" s="34">
        <f t="shared" si="0"/>
        <v>496279.85</v>
      </c>
      <c r="L17" s="34">
        <f t="shared" si="0"/>
        <v>633593.94999999995</v>
      </c>
      <c r="M17" s="34">
        <f t="shared" si="0"/>
        <v>392428.85</v>
      </c>
      <c r="N17" s="34">
        <f t="shared" si="0"/>
        <v>684482.01</v>
      </c>
      <c r="O17" s="34">
        <f t="shared" si="0"/>
        <v>450123.85</v>
      </c>
      <c r="P17" s="34">
        <f t="shared" si="0"/>
        <v>5532155.3899999997</v>
      </c>
    </row>
    <row r="18" spans="1:16" s="41" customFormat="1" ht="12.75" x14ac:dyDescent="0.2">
      <c r="A18" s="39" t="s">
        <v>2</v>
      </c>
      <c r="B18" s="24">
        <v>2692500</v>
      </c>
      <c r="C18" s="24">
        <v>5077500</v>
      </c>
      <c r="D18" s="40">
        <v>269011.5</v>
      </c>
      <c r="E18" s="3">
        <v>269011.5</v>
      </c>
      <c r="F18" s="3">
        <v>439011.5</v>
      </c>
      <c r="G18" s="10">
        <v>354011.5</v>
      </c>
      <c r="H18" s="40">
        <v>354011.5</v>
      </c>
      <c r="I18" s="12">
        <v>354011.5</v>
      </c>
      <c r="J18" s="4">
        <v>354011.5</v>
      </c>
      <c r="K18" s="4">
        <v>413511.5</v>
      </c>
      <c r="L18" s="13">
        <v>532511.5</v>
      </c>
      <c r="M18" s="3">
        <v>323511.5</v>
      </c>
      <c r="N18" s="3">
        <v>615564.66</v>
      </c>
      <c r="O18" s="3">
        <v>373511.5</v>
      </c>
      <c r="P18" s="8">
        <f t="shared" ref="P18:P59" si="1">SUM(D18:O18)</f>
        <v>4651691.16</v>
      </c>
    </row>
    <row r="19" spans="1:16" s="41" customFormat="1" ht="12.75" x14ac:dyDescent="0.2">
      <c r="A19" s="39" t="s">
        <v>3</v>
      </c>
      <c r="B19" s="24"/>
      <c r="C19" s="24">
        <v>220000</v>
      </c>
      <c r="D19" s="40"/>
      <c r="E19" s="3"/>
      <c r="F19" s="3"/>
      <c r="G19" s="10">
        <v>20000</v>
      </c>
      <c r="H19" s="11">
        <v>40000</v>
      </c>
      <c r="I19" s="12">
        <v>40000</v>
      </c>
      <c r="J19" s="4">
        <v>20000</v>
      </c>
      <c r="K19" s="4">
        <v>20000</v>
      </c>
      <c r="L19" s="13">
        <v>20000</v>
      </c>
      <c r="M19" s="3">
        <v>20000</v>
      </c>
      <c r="N19" s="3">
        <v>20000</v>
      </c>
      <c r="O19" s="3">
        <v>20000</v>
      </c>
      <c r="P19" s="8">
        <f t="shared" si="1"/>
        <v>220000</v>
      </c>
    </row>
    <row r="20" spans="1:16" s="41" customFormat="1" ht="12.75" x14ac:dyDescent="0.2">
      <c r="A20" s="39" t="s">
        <v>4</v>
      </c>
      <c r="B20" s="24">
        <v>0</v>
      </c>
      <c r="C20" s="24">
        <v>0</v>
      </c>
      <c r="D20" s="3"/>
      <c r="E20" s="3"/>
      <c r="F20" s="3"/>
      <c r="G20" s="3"/>
      <c r="H20" s="3"/>
      <c r="I20" s="3"/>
      <c r="J20" s="3"/>
      <c r="K20" s="4"/>
      <c r="L20" s="4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522959</v>
      </c>
      <c r="C22" s="4">
        <v>752571</v>
      </c>
      <c r="D22" s="40">
        <v>40498.58</v>
      </c>
      <c r="E22" s="3">
        <v>40529.800000000003</v>
      </c>
      <c r="F22" s="3">
        <v>66692.800000000003</v>
      </c>
      <c r="G22" s="10">
        <v>53611.3</v>
      </c>
      <c r="H22" s="11">
        <v>53611.3</v>
      </c>
      <c r="I22" s="12">
        <v>53611.3</v>
      </c>
      <c r="J22" s="4">
        <v>53611.3</v>
      </c>
      <c r="K22" s="4">
        <v>62768.35</v>
      </c>
      <c r="L22" s="13">
        <v>81082.45</v>
      </c>
      <c r="M22" s="3">
        <v>48917.35</v>
      </c>
      <c r="N22" s="3">
        <v>48917.35</v>
      </c>
      <c r="O22" s="3">
        <v>56612.35</v>
      </c>
      <c r="P22" s="8">
        <f t="shared" si="1"/>
        <v>660464.22999999986</v>
      </c>
    </row>
    <row r="23" spans="1:16" s="27" customFormat="1" ht="15.75" x14ac:dyDescent="0.25">
      <c r="A23" s="33" t="s">
        <v>7</v>
      </c>
      <c r="B23" s="35">
        <f>SUM(B24:B32)</f>
        <v>1451562</v>
      </c>
      <c r="C23" s="35">
        <f t="shared" ref="C23:P23" si="2">SUM(C24:C32)</f>
        <v>2286332</v>
      </c>
      <c r="D23" s="35">
        <f t="shared" si="2"/>
        <v>0</v>
      </c>
      <c r="E23" s="35">
        <f t="shared" si="2"/>
        <v>19180.68</v>
      </c>
      <c r="F23" s="35">
        <f t="shared" si="2"/>
        <v>21326.16</v>
      </c>
      <c r="G23" s="35">
        <f t="shared" si="2"/>
        <v>0</v>
      </c>
      <c r="H23" s="35">
        <f t="shared" si="2"/>
        <v>67520.14</v>
      </c>
      <c r="I23" s="35">
        <f t="shared" si="2"/>
        <v>0</v>
      </c>
      <c r="J23" s="35">
        <f t="shared" si="2"/>
        <v>156168.85999999999</v>
      </c>
      <c r="K23" s="35">
        <f t="shared" si="2"/>
        <v>22580.78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77925.09</v>
      </c>
      <c r="P23" s="35">
        <f t="shared" si="2"/>
        <v>364701.71</v>
      </c>
    </row>
    <row r="24" spans="1:16" s="41" customFormat="1" ht="12.75" x14ac:dyDescent="0.2">
      <c r="A24" s="39" t="s">
        <v>8</v>
      </c>
      <c r="B24" s="24">
        <v>628903</v>
      </c>
      <c r="C24" s="24">
        <v>1128903</v>
      </c>
      <c r="D24" s="40"/>
      <c r="E24" s="3">
        <v>19180.68</v>
      </c>
      <c r="F24" s="3">
        <v>21326.16</v>
      </c>
      <c r="G24" s="10"/>
      <c r="H24" s="11">
        <v>67520.14</v>
      </c>
      <c r="I24" s="12"/>
      <c r="J24" s="4">
        <v>156168.85999999999</v>
      </c>
      <c r="K24" s="12">
        <v>22580.78</v>
      </c>
      <c r="L24" s="13"/>
      <c r="M24" s="3"/>
      <c r="N24" s="3"/>
      <c r="O24" s="3"/>
      <c r="P24" s="8">
        <f t="shared" si="1"/>
        <v>286776.62</v>
      </c>
    </row>
    <row r="25" spans="1:16" s="41" customFormat="1" ht="12.75" x14ac:dyDescent="0.2">
      <c r="A25" s="39" t="s">
        <v>9</v>
      </c>
      <c r="B25" s="24">
        <v>528000</v>
      </c>
      <c r="C25" s="24">
        <v>475240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387530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>
        <v>62550</v>
      </c>
      <c r="P26" s="8">
        <f t="shared" si="1"/>
        <v>62550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/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294659</v>
      </c>
      <c r="C31" s="24">
        <v>294659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>
        <v>15375.09</v>
      </c>
      <c r="P31" s="8">
        <f t="shared" si="1"/>
        <v>15375.09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3118248</v>
      </c>
      <c r="C33" s="35">
        <f t="shared" ref="C33:P33" si="3">SUM(C34:C42)</f>
        <v>880086.5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151668.4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500000</v>
      </c>
      <c r="P33" s="35">
        <f t="shared" si="3"/>
        <v>651668.4</v>
      </c>
    </row>
    <row r="34" spans="1:16" s="41" customFormat="1" ht="12.75" x14ac:dyDescent="0.2">
      <c r="A34" s="39" t="s">
        <v>18</v>
      </c>
      <c r="B34" s="24">
        <v>2079245</v>
      </c>
      <c r="C34" s="24">
        <v>79245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1039003</v>
      </c>
      <c r="C40" s="24">
        <v>777151</v>
      </c>
      <c r="D40" s="10"/>
      <c r="E40" s="10"/>
      <c r="F40" s="3"/>
      <c r="G40" s="10"/>
      <c r="H40" s="10">
        <v>151668.4</v>
      </c>
      <c r="I40" s="17"/>
      <c r="J40" s="4"/>
      <c r="K40" s="17"/>
      <c r="L40" s="13"/>
      <c r="M40" s="3"/>
      <c r="N40" s="3"/>
      <c r="O40" s="3">
        <v>500000</v>
      </c>
      <c r="P40" s="8">
        <f t="shared" si="1"/>
        <v>651668.4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0</v>
      </c>
      <c r="C42" s="24">
        <v>23690.5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1085710</v>
      </c>
      <c r="C43" s="35">
        <f t="shared" ref="C43:P43" si="4">+C44</f>
        <v>2785710</v>
      </c>
      <c r="D43" s="35">
        <f t="shared" si="4"/>
        <v>0</v>
      </c>
      <c r="E43" s="35">
        <f t="shared" si="4"/>
        <v>0</v>
      </c>
      <c r="F43" s="35">
        <f t="shared" si="4"/>
        <v>171427.5</v>
      </c>
      <c r="G43" s="35">
        <f t="shared" si="4"/>
        <v>57142.5</v>
      </c>
      <c r="H43" s="35">
        <f t="shared" si="4"/>
        <v>285712.5</v>
      </c>
      <c r="I43" s="35">
        <f t="shared" si="4"/>
        <v>0</v>
      </c>
      <c r="J43" s="35">
        <f t="shared" si="4"/>
        <v>0</v>
      </c>
      <c r="K43" s="35">
        <f t="shared" si="4"/>
        <v>200000</v>
      </c>
      <c r="L43" s="35">
        <f t="shared" si="4"/>
        <v>0</v>
      </c>
      <c r="M43" s="35">
        <f t="shared" si="4"/>
        <v>421427.5</v>
      </c>
      <c r="N43" s="35">
        <f t="shared" si="4"/>
        <v>1650000</v>
      </c>
      <c r="O43" s="35">
        <f t="shared" si="4"/>
        <v>0</v>
      </c>
      <c r="P43" s="35">
        <f t="shared" si="4"/>
        <v>2785710</v>
      </c>
    </row>
    <row r="44" spans="1:16" s="41" customFormat="1" ht="12.75" x14ac:dyDescent="0.2">
      <c r="A44" s="39" t="s">
        <v>28</v>
      </c>
      <c r="B44" s="24">
        <v>1085710</v>
      </c>
      <c r="C44" s="24">
        <v>2785710</v>
      </c>
      <c r="D44" s="10"/>
      <c r="E44" s="10"/>
      <c r="F44" s="3">
        <v>171427.5</v>
      </c>
      <c r="G44" s="10">
        <v>57142.5</v>
      </c>
      <c r="H44" s="10">
        <v>285712.5</v>
      </c>
      <c r="I44" s="17">
        <v>0</v>
      </c>
      <c r="J44" s="18"/>
      <c r="K44" s="17">
        <v>200000</v>
      </c>
      <c r="L44" s="13"/>
      <c r="M44" s="3">
        <v>421427.5</v>
      </c>
      <c r="N44" s="3">
        <v>1650000</v>
      </c>
      <c r="O44" s="3"/>
      <c r="P44" s="8">
        <f t="shared" si="1"/>
        <v>2785710</v>
      </c>
    </row>
    <row r="45" spans="1:16" s="27" customFormat="1" ht="15.75" x14ac:dyDescent="0.25">
      <c r="A45" s="33" t="s">
        <v>29</v>
      </c>
      <c r="B45" s="35">
        <f>SUM(B46:B54)</f>
        <v>597650</v>
      </c>
      <c r="C45" s="35">
        <f t="shared" ref="C45:P45" si="5">SUM(C46:C54)</f>
        <v>100000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597650</v>
      </c>
      <c r="C46" s="24">
        <v>100000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9468629</v>
      </c>
      <c r="C60" s="37">
        <f t="shared" ref="C60:P60" si="7">+C55+C45+C43+C33+C23+C17</f>
        <v>12102199.5</v>
      </c>
      <c r="D60" s="37">
        <f t="shared" si="7"/>
        <v>309510.08</v>
      </c>
      <c r="E60" s="37">
        <f t="shared" si="7"/>
        <v>328721.98</v>
      </c>
      <c r="F60" s="37">
        <f t="shared" si="7"/>
        <v>698457.96</v>
      </c>
      <c r="G60" s="37">
        <f t="shared" si="7"/>
        <v>484765.3</v>
      </c>
      <c r="H60" s="37">
        <f t="shared" si="7"/>
        <v>952523.84000000008</v>
      </c>
      <c r="I60" s="37">
        <f t="shared" si="7"/>
        <v>447622.8</v>
      </c>
      <c r="J60" s="37">
        <f t="shared" si="7"/>
        <v>583791.65999999992</v>
      </c>
      <c r="K60" s="37">
        <f t="shared" si="7"/>
        <v>718860.63</v>
      </c>
      <c r="L60" s="37">
        <f t="shared" si="7"/>
        <v>633593.94999999995</v>
      </c>
      <c r="M60" s="37">
        <f t="shared" si="7"/>
        <v>813856.35</v>
      </c>
      <c r="N60" s="37">
        <f t="shared" si="7"/>
        <v>2334482.0099999998</v>
      </c>
      <c r="O60" s="37">
        <f t="shared" si="7"/>
        <v>1028048.94</v>
      </c>
      <c r="P60" s="37">
        <f t="shared" si="7"/>
        <v>9334235.5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2" t="s">
        <v>61</v>
      </c>
      <c r="B67" s="52"/>
      <c r="C67" s="26"/>
    </row>
    <row r="68" spans="1:6" ht="15" customHeight="1" x14ac:dyDescent="0.25">
      <c r="A68" s="52" t="s">
        <v>65</v>
      </c>
      <c r="B68" s="52"/>
    </row>
    <row r="69" spans="1:6" ht="66.75" customHeight="1" x14ac:dyDescent="0.25">
      <c r="A69" s="52" t="s">
        <v>62</v>
      </c>
      <c r="B69" s="52"/>
      <c r="D69" s="45"/>
      <c r="E69" s="45"/>
      <c r="F69" s="45"/>
    </row>
    <row r="70" spans="1:6" x14ac:dyDescent="0.25">
      <c r="D70" s="45"/>
      <c r="E70" s="45"/>
      <c r="F70" s="45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2024-12-05T16:23:32Z</cp:lastPrinted>
  <dcterms:created xsi:type="dcterms:W3CDTF">2021-07-29T18:58:50Z</dcterms:created>
  <dcterms:modified xsi:type="dcterms:W3CDTF">2025-01-13T20:21:19Z</dcterms:modified>
</cp:coreProperties>
</file>