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nova\Desktop\OAI REPORTE\OAI Sept (10Pprinc)\"/>
    </mc:Choice>
  </mc:AlternateContent>
  <xr:revisionPtr revIDLastSave="0" documentId="13_ncr:1_{49D243F2-9B82-4665-AEC0-E47489CC47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" l="1"/>
  <c r="K57" i="2"/>
  <c r="L20" i="2"/>
  <c r="M20" i="2"/>
  <c r="N20" i="2"/>
  <c r="O20" i="2"/>
  <c r="K30" i="2"/>
  <c r="K20" i="2"/>
  <c r="K14" i="2"/>
  <c r="C20" i="2"/>
  <c r="J14" i="2"/>
  <c r="I52" i="2" l="1"/>
  <c r="I42" i="2"/>
  <c r="I40" i="2"/>
  <c r="I30" i="2"/>
  <c r="I20" i="2"/>
  <c r="I14" i="2"/>
  <c r="I57" i="2" s="1"/>
  <c r="H14" i="2" l="1"/>
  <c r="G14" i="2" l="1"/>
  <c r="G20" i="2"/>
  <c r="P15" i="2" l="1"/>
  <c r="F14" i="2"/>
  <c r="E14" i="2" l="1"/>
  <c r="D14" i="2" l="1"/>
  <c r="D20" i="2"/>
  <c r="E20" i="2"/>
  <c r="E57" i="2" s="1"/>
  <c r="D30" i="2"/>
  <c r="E30" i="2"/>
  <c r="D40" i="2"/>
  <c r="E40" i="2"/>
  <c r="P31" i="2"/>
  <c r="P56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2" i="2"/>
  <c r="P33" i="2"/>
  <c r="P34" i="2"/>
  <c r="P35" i="2"/>
  <c r="P36" i="2"/>
  <c r="P37" i="2"/>
  <c r="P38" i="2"/>
  <c r="P39" i="2"/>
  <c r="P41" i="2"/>
  <c r="P43" i="2"/>
  <c r="P44" i="2"/>
  <c r="P45" i="2"/>
  <c r="P46" i="2"/>
  <c r="P47" i="2"/>
  <c r="P48" i="2"/>
  <c r="P49" i="2"/>
  <c r="P50" i="2"/>
  <c r="P51" i="2"/>
  <c r="P53" i="2"/>
  <c r="P54" i="2"/>
  <c r="P55" i="2"/>
  <c r="E52" i="2"/>
  <c r="F52" i="2"/>
  <c r="G52" i="2"/>
  <c r="H52" i="2"/>
  <c r="J52" i="2"/>
  <c r="K52" i="2"/>
  <c r="L52" i="2"/>
  <c r="M52" i="2"/>
  <c r="N52" i="2"/>
  <c r="O52" i="2"/>
  <c r="E42" i="2"/>
  <c r="F42" i="2"/>
  <c r="G42" i="2"/>
  <c r="H42" i="2"/>
  <c r="J42" i="2"/>
  <c r="K42" i="2"/>
  <c r="L42" i="2"/>
  <c r="M42" i="2"/>
  <c r="N42" i="2"/>
  <c r="O42" i="2"/>
  <c r="F40" i="2"/>
  <c r="G40" i="2"/>
  <c r="H40" i="2"/>
  <c r="J40" i="2"/>
  <c r="K40" i="2"/>
  <c r="L40" i="2"/>
  <c r="M40" i="2"/>
  <c r="N40" i="2"/>
  <c r="O40" i="2"/>
  <c r="F30" i="2"/>
  <c r="G30" i="2"/>
  <c r="H30" i="2"/>
  <c r="J30" i="2"/>
  <c r="L30" i="2"/>
  <c r="M30" i="2"/>
  <c r="N30" i="2"/>
  <c r="O30" i="2"/>
  <c r="D52" i="2"/>
  <c r="P52" i="2" s="1"/>
  <c r="D42" i="2"/>
  <c r="P42" i="2" s="1"/>
  <c r="F20" i="2"/>
  <c r="H20" i="2"/>
  <c r="J20" i="2"/>
  <c r="M14" i="2"/>
  <c r="N14" i="2"/>
  <c r="N57" i="2" s="1"/>
  <c r="O14" i="2"/>
  <c r="C52" i="2"/>
  <c r="B52" i="2"/>
  <c r="C40" i="2"/>
  <c r="B40" i="2"/>
  <c r="L57" i="2" l="1"/>
  <c r="P20" i="2"/>
  <c r="P40" i="2"/>
  <c r="M57" i="2"/>
  <c r="H57" i="2"/>
  <c r="O57" i="2"/>
  <c r="P30" i="2"/>
  <c r="F57" i="2"/>
  <c r="J57" i="2"/>
  <c r="P14" i="2"/>
  <c r="G57" i="2"/>
  <c r="D57" i="2"/>
  <c r="B42" i="2"/>
  <c r="C42" i="2"/>
  <c r="P57" i="2" l="1"/>
  <c r="C30" i="2"/>
  <c r="C14" i="2"/>
  <c r="B30" i="2"/>
  <c r="B20" i="2"/>
  <c r="B14" i="2"/>
  <c r="B57" i="2" s="1"/>
  <c r="C57" i="2" l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<sst xmlns="http://schemas.openxmlformats.org/spreadsheetml/2006/main" count="74" uniqueCount="74">
  <si>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</si>
  <si>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</si>
  <si>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</si>
  <si>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</si>
  <si>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</si>
  <si>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</si>
  <si>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</si>
  <si>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</si>
  <si>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</si>
  <si>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</si>
  <si>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</si>
  <si>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</si>
  <si>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</si>
  <si>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</si>
  <si>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</si>
  <si>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</si>
  <si>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</si>
  <si>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</si>
  <si>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</si>
  <si>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</si>
  <si>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</si>
  <si>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</si>
  <si>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</si>
  <si>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</si>
  <si>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</si>
  <si>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</si>
  <si>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</si>
  <si>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</si>
  <si>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</si>
  <si>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</si>
  <si>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</si>
  <si>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</si>
  <si>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</si>
  <si>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</si>
  <si>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</si>
  <si>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</si>
  <si>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</si>
  <si>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</si>
  <si>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</si>
  <si>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</si>
  <si>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</si>
  <si>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</si>
  <si>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</si>
  <si>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</si>
  <si>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</si>
  <si>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</si>
  <si>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</si>
  <si>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</si>
  <si>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</si>
  <si>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</si>
  <si>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</si>
  <si>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</si>
  <si>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MONTECRISTI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</si>
  <si>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</si>
  <si>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</si>
  <si>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</si>
  <si>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</si>
  <si>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</si>
  <si>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</si>
  <si>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</si>
  <si>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</si>
  <si>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</si>
  <si>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</si>
  <si>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</si>
  <si>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</si>
  <si>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</si>
  <si>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</si>
  <si>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</si>
  <si>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</si>
  <si>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</si>
  <si>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</si>
  <si>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</si>
  <si>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</si>
  <si>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30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</si>
</sst>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43" fontId="8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/>
    <xf numFmtId="0" fontId="1" fillId="0" borderId="0" xfId="0" applyFont="1"/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43" fontId="0" fillId="5" borderId="0" xfId="1" applyFont="1" applyFill="1"/>
    <xf numFmtId="43" fontId="1" fillId="3" borderId="0" xfId="1" applyFont="1" applyFill="1"/>
    <xf numFmtId="43" fontId="0" fillId="3" borderId="0" xfId="1" applyFont="1" applyFill="1"/>
    <xf numFmtId="43" fontId="4" fillId="3" borderId="0" xfId="1" applyFont="1" applyFill="1"/>
    <xf numFmtId="43" fontId="4" fillId="0" borderId="0" xfId="1" applyFont="1"/>
    <xf numFmtId="43" fontId="1" fillId="0" borderId="0" xfId="1" applyFont="1" applyFill="1"/>
    <xf numFmtId="0" fontId="0" fillId="0" borderId="0" xfId="0" applyAlignment="1">
      <alignment vertical="justify" wrapText="1"/>
    </xf>
    <xf numFmtId="0" fontId="1" fillId="0" borderId="0" xfId="0" applyFont="1" applyAlignment="1">
      <alignment horizontal="left"/>
    </xf>
    <xf numFmtId="43" fontId="0" fillId="0" borderId="0" xfId="0" applyNumberFormat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4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742951</xdr:colOff>
      <xdr:row>2</xdr:row>
      <xdr:rowOff>66676</xdr:rowOff>
    </xdr:from>
    <xdr:to>
      <xdr:col>7</xdr:col>
      <xdr:colOff>202293</xdr:colOff>
      <xdr:row>6</xdr:row>
      <xdr:rowOff>104776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D47D50C-9585-4DC3-8982-9512535EB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6" y="447676"/>
          <a:ext cx="2545442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P70"/>
  <sheetViews>
    <sheetView showGridLines="0" tabSelected="1" zoomScaleNormal="100" workbookViewId="0">
      <pane xSplit="1" topLeftCell="B1" activePane="topRight" state="frozen"/>
      <selection pane="topRight" activeCell="P70" sqref="A3:P70"/>
    </sheetView>
  </sheetViews>
  <sheetFormatPr baseColWidth="10" defaultColWidth="9.140625" defaultRowHeight="15" x14ac:dyDescent="0.25"/>
  <cols>
    <col min="1" max="1" width="61.7109375" customWidth="1"/>
    <col min="2" max="2" width="15.5703125" customWidth="1"/>
    <col min="3" max="3" width="14" customWidth="1"/>
    <col min="4" max="7" width="11.5703125" bestFit="1" customWidth="1"/>
    <col min="8" max="8" width="12.5703125" bestFit="1" customWidth="1"/>
    <col min="9" max="9" width="11.5703125" bestFit="1" customWidth="1"/>
    <col min="10" max="10" width="13.140625" bestFit="1" customWidth="1"/>
    <col min="11" max="11" width="11.5703125" bestFit="1" customWidth="1"/>
    <col min="12" max="12" width="12.42578125" customWidth="1"/>
    <col min="13" max="13" width="9.5703125" customWidth="1"/>
    <col min="14" max="14" width="12" customWidth="1"/>
    <col min="15" max="15" width="9.5703125" customWidth="1"/>
    <col min="16" max="16" width="14.28515625" customWidth="1"/>
  </cols>
  <sheetData>
    <row r="6" spans="1:16" ht="42" customHeight="1" x14ac:dyDescent="0.25">
      <c r="A6" s="38"/>
      <c r="B6" s="38"/>
      <c r="C6" s="38"/>
      <c r="E6" s="6"/>
    </row>
    <row r="7" spans="1:16" ht="30" customHeight="1" x14ac:dyDescent="0.25">
      <c r="A7" s="39" t="s">
        <v>52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18.75" x14ac:dyDescent="0.25">
      <c r="A8" s="40" t="s">
        <v>51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x14ac:dyDescent="0.25">
      <c r="A9" s="41" t="s">
        <v>73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x14ac:dyDescent="0.25">
      <c r="A10" s="37"/>
      <c r="B10" s="37"/>
      <c r="C10" s="37"/>
      <c r="E10" s="6"/>
    </row>
    <row r="11" spans="1:16" ht="31.5" x14ac:dyDescent="0.25">
      <c r="A11" s="4" t="s">
        <v>0</v>
      </c>
      <c r="B11" s="5" t="s">
        <v>48</v>
      </c>
      <c r="C11" s="5" t="s">
        <v>34</v>
      </c>
      <c r="D11" s="42" t="s">
        <v>53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ht="15.75" x14ac:dyDescent="0.25">
      <c r="A12" s="4"/>
      <c r="B12" s="5"/>
      <c r="C12" s="5"/>
      <c r="D12" s="18" t="s">
        <v>54</v>
      </c>
      <c r="E12" s="18" t="s">
        <v>55</v>
      </c>
      <c r="F12" s="18" t="s">
        <v>56</v>
      </c>
      <c r="G12" s="18" t="s">
        <v>57</v>
      </c>
      <c r="H12" s="18" t="s">
        <v>58</v>
      </c>
      <c r="I12" s="18" t="s">
        <v>59</v>
      </c>
      <c r="J12" s="18" t="s">
        <v>60</v>
      </c>
      <c r="K12" s="18" t="s">
        <v>61</v>
      </c>
      <c r="L12" s="18" t="s">
        <v>62</v>
      </c>
      <c r="M12" s="18" t="s">
        <v>63</v>
      </c>
      <c r="N12" s="18" t="s">
        <v>64</v>
      </c>
      <c r="O12" s="18" t="s">
        <v>65</v>
      </c>
      <c r="P12" s="19" t="s">
        <v>66</v>
      </c>
    </row>
    <row r="13" spans="1:16" x14ac:dyDescent="0.25">
      <c r="A13" s="1" t="s">
        <v>1</v>
      </c>
      <c r="B13" s="7"/>
      <c r="C13" s="7"/>
    </row>
    <row r="14" spans="1:16" s="23" customFormat="1" x14ac:dyDescent="0.25">
      <c r="A14" s="20" t="s">
        <v>2</v>
      </c>
      <c r="B14" s="21">
        <f>+B15+B16+B17+B18+B19</f>
        <v>9030071</v>
      </c>
      <c r="C14" s="21">
        <f>+C15+C16+C17+C18+C19</f>
        <v>9030071</v>
      </c>
      <c r="D14" s="25">
        <f t="shared" ref="D14:I14" si="0">SUM(D15:D19)</f>
        <v>450123.85</v>
      </c>
      <c r="E14" s="25">
        <f t="shared" si="0"/>
        <v>530896.85</v>
      </c>
      <c r="F14" s="25">
        <f t="shared" si="0"/>
        <v>663954.03999999992</v>
      </c>
      <c r="G14" s="25">
        <f t="shared" si="0"/>
        <v>473313.32</v>
      </c>
      <c r="H14" s="25">
        <f t="shared" si="0"/>
        <v>931429.53999999992</v>
      </c>
      <c r="I14" s="25">
        <f t="shared" si="0"/>
        <v>412733.57</v>
      </c>
      <c r="J14" s="25">
        <f>SUM(J15:J19)</f>
        <v>412733.57</v>
      </c>
      <c r="K14" s="25">
        <f>SUM(K15:K19)</f>
        <v>412733.57</v>
      </c>
      <c r="L14" s="25">
        <f>SUM(L15:L19)</f>
        <v>441581.07</v>
      </c>
      <c r="M14" s="25">
        <f t="shared" ref="L14:O14" si="1">SUM(M15:M15)</f>
        <v>0</v>
      </c>
      <c r="N14" s="25">
        <f t="shared" si="1"/>
        <v>0</v>
      </c>
      <c r="O14" s="25">
        <f t="shared" si="1"/>
        <v>0</v>
      </c>
      <c r="P14" s="22">
        <f>SUM(D14:O14)</f>
        <v>4729499.38</v>
      </c>
    </row>
    <row r="15" spans="1:16" x14ac:dyDescent="0.25">
      <c r="A15" s="2" t="s">
        <v>3</v>
      </c>
      <c r="B15" s="11">
        <v>6777500</v>
      </c>
      <c r="C15" s="11">
        <v>6977500</v>
      </c>
      <c r="D15" s="14">
        <v>373511.5</v>
      </c>
      <c r="E15" s="14">
        <v>443511.5</v>
      </c>
      <c r="F15" s="14">
        <v>584263.68999999994</v>
      </c>
      <c r="G15" s="14">
        <v>393511.5</v>
      </c>
      <c r="H15" s="14">
        <v>421199.55</v>
      </c>
      <c r="I15" s="14">
        <v>341011.5</v>
      </c>
      <c r="J15" s="14">
        <v>341011.5</v>
      </c>
      <c r="K15" s="14">
        <v>341011.5</v>
      </c>
      <c r="L15" s="14">
        <v>366011.5</v>
      </c>
      <c r="M15" s="14"/>
      <c r="N15" s="14"/>
      <c r="O15" s="28"/>
      <c r="P15" s="29">
        <f>SUM(D15:O15)</f>
        <v>3605043.7399999998</v>
      </c>
    </row>
    <row r="16" spans="1:16" x14ac:dyDescent="0.25">
      <c r="A16" s="2" t="s">
        <v>4</v>
      </c>
      <c r="B16" s="11">
        <v>1150000</v>
      </c>
      <c r="C16" s="11">
        <v>1150000</v>
      </c>
      <c r="D16" s="14">
        <v>20000</v>
      </c>
      <c r="E16" s="14">
        <v>20000</v>
      </c>
      <c r="F16" s="14">
        <v>20000</v>
      </c>
      <c r="G16" s="14">
        <v>20000</v>
      </c>
      <c r="H16" s="14">
        <v>450428.17</v>
      </c>
      <c r="I16" s="14">
        <v>20000</v>
      </c>
      <c r="J16" s="14">
        <v>20000</v>
      </c>
      <c r="K16" s="14">
        <v>20000</v>
      </c>
      <c r="L16" s="14">
        <v>20000</v>
      </c>
      <c r="M16" s="14"/>
      <c r="N16" s="14"/>
      <c r="O16" s="28"/>
      <c r="P16" s="29">
        <f t="shared" ref="P16:P56" si="2">SUM(D16:O16)</f>
        <v>610428.16999999993</v>
      </c>
    </row>
    <row r="17" spans="1:16" x14ac:dyDescent="0.25">
      <c r="A17" s="2" t="s">
        <v>35</v>
      </c>
      <c r="B17" s="11"/>
      <c r="C17" s="11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8"/>
      <c r="P17" s="29">
        <f t="shared" si="2"/>
        <v>0</v>
      </c>
    </row>
    <row r="18" spans="1:16" x14ac:dyDescent="0.25">
      <c r="A18" s="2" t="s">
        <v>5</v>
      </c>
      <c r="B18" s="11">
        <v>350000</v>
      </c>
      <c r="C18" s="11">
        <v>150000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8"/>
      <c r="P18" s="29">
        <f t="shared" si="2"/>
        <v>0</v>
      </c>
    </row>
    <row r="19" spans="1:16" x14ac:dyDescent="0.25">
      <c r="A19" s="2" t="s">
        <v>6</v>
      </c>
      <c r="B19" s="10">
        <v>752571</v>
      </c>
      <c r="C19" s="10">
        <v>752571</v>
      </c>
      <c r="D19" s="14">
        <v>56612.35</v>
      </c>
      <c r="E19" s="14">
        <v>67385.350000000006</v>
      </c>
      <c r="F19" s="14">
        <v>59690.35</v>
      </c>
      <c r="G19" s="14">
        <v>59801.82</v>
      </c>
      <c r="H19" s="14">
        <v>59801.82</v>
      </c>
      <c r="I19" s="14">
        <v>51722.07</v>
      </c>
      <c r="J19" s="14">
        <v>51722.07</v>
      </c>
      <c r="K19" s="14">
        <v>51722.07</v>
      </c>
      <c r="L19" s="14">
        <v>55569.57</v>
      </c>
      <c r="M19" s="14"/>
      <c r="N19" s="14"/>
      <c r="O19" s="28"/>
      <c r="P19" s="29">
        <f t="shared" si="2"/>
        <v>514027.47000000003</v>
      </c>
    </row>
    <row r="20" spans="1:16" x14ac:dyDescent="0.25">
      <c r="A20" s="20" t="s">
        <v>7</v>
      </c>
      <c r="B20" s="24">
        <f>+B21+B22+B23+B24+B25+B26+B27+B28+B29</f>
        <v>2764433</v>
      </c>
      <c r="C20" s="24">
        <f>SUM(C21:C29)</f>
        <v>2624433</v>
      </c>
      <c r="D20" s="25">
        <f>SUM(D21:D21)</f>
        <v>0</v>
      </c>
      <c r="E20" s="25">
        <f t="shared" ref="E20:J20" si="3">SUM(E21:E21)</f>
        <v>0</v>
      </c>
      <c r="F20" s="25">
        <f t="shared" si="3"/>
        <v>0</v>
      </c>
      <c r="G20" s="25">
        <f t="shared" si="3"/>
        <v>209993.23</v>
      </c>
      <c r="H20" s="25">
        <f t="shared" si="3"/>
        <v>0</v>
      </c>
      <c r="I20" s="25">
        <f>SUM(I21:I29)</f>
        <v>78794.14</v>
      </c>
      <c r="J20" s="25">
        <f t="shared" si="3"/>
        <v>283375.86</v>
      </c>
      <c r="K20" s="25">
        <f>SUM(K21:K29)</f>
        <v>158043.24</v>
      </c>
      <c r="L20" s="25">
        <f t="shared" ref="L20:O20" si="4">SUM(L21:L29)</f>
        <v>67617.789999999994</v>
      </c>
      <c r="M20" s="25">
        <f t="shared" si="4"/>
        <v>0</v>
      </c>
      <c r="N20" s="25">
        <f t="shared" si="4"/>
        <v>0</v>
      </c>
      <c r="O20" s="25">
        <f t="shared" si="4"/>
        <v>0</v>
      </c>
      <c r="P20" s="25">
        <f>SUM(D20:O20)</f>
        <v>797824.26</v>
      </c>
    </row>
    <row r="21" spans="1:16" x14ac:dyDescent="0.25">
      <c r="A21" s="2" t="s">
        <v>8</v>
      </c>
      <c r="B21" s="11">
        <v>1528903</v>
      </c>
      <c r="C21" s="11">
        <v>1528903</v>
      </c>
      <c r="D21" s="14"/>
      <c r="E21" s="14"/>
      <c r="F21" s="14"/>
      <c r="G21" s="14">
        <v>209993.23</v>
      </c>
      <c r="H21" s="14"/>
      <c r="I21" s="14">
        <v>78794.14</v>
      </c>
      <c r="J21" s="14">
        <v>283375.86</v>
      </c>
      <c r="K21" s="14">
        <v>99265.49</v>
      </c>
      <c r="L21" s="14">
        <v>67617.789999999994</v>
      </c>
      <c r="M21" s="14"/>
      <c r="N21" s="14"/>
      <c r="O21" s="28"/>
      <c r="P21" s="27">
        <f t="shared" si="2"/>
        <v>739046.51</v>
      </c>
    </row>
    <row r="22" spans="1:16" x14ac:dyDescent="0.25">
      <c r="A22" s="2" t="s">
        <v>9</v>
      </c>
      <c r="B22" s="11">
        <v>475240</v>
      </c>
      <c r="C22" s="11">
        <v>475240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8"/>
      <c r="P22" s="27">
        <f t="shared" si="2"/>
        <v>0</v>
      </c>
    </row>
    <row r="23" spans="1:16" x14ac:dyDescent="0.25">
      <c r="A23" s="2" t="s">
        <v>10</v>
      </c>
      <c r="B23" s="11">
        <v>387530</v>
      </c>
      <c r="C23" s="11">
        <v>237530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28"/>
      <c r="P23" s="27">
        <f t="shared" si="2"/>
        <v>0</v>
      </c>
    </row>
    <row r="24" spans="1:16" ht="18" customHeight="1" x14ac:dyDescent="0.25">
      <c r="A24" s="2" t="s">
        <v>11</v>
      </c>
      <c r="B24" s="11"/>
      <c r="C24" s="11"/>
      <c r="D24" s="14"/>
      <c r="E24" s="14"/>
      <c r="F24" s="14"/>
      <c r="G24" s="14"/>
      <c r="H24" s="14"/>
      <c r="I24" s="14"/>
      <c r="J24" s="14"/>
      <c r="K24" s="14">
        <v>48000</v>
      </c>
      <c r="L24" s="14"/>
      <c r="M24" s="14"/>
      <c r="N24" s="14"/>
      <c r="O24" s="28"/>
      <c r="P24" s="27">
        <f t="shared" si="2"/>
        <v>48000</v>
      </c>
    </row>
    <row r="25" spans="1:16" x14ac:dyDescent="0.25">
      <c r="A25" s="2" t="s">
        <v>12</v>
      </c>
      <c r="B25" s="11"/>
      <c r="C25" s="1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28"/>
      <c r="P25" s="27">
        <f t="shared" si="2"/>
        <v>0</v>
      </c>
    </row>
    <row r="26" spans="1:16" x14ac:dyDescent="0.25">
      <c r="A26" s="2" t="s">
        <v>13</v>
      </c>
      <c r="B26" s="11"/>
      <c r="C26" s="1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28"/>
      <c r="P26" s="27">
        <f t="shared" si="2"/>
        <v>0</v>
      </c>
    </row>
    <row r="27" spans="1:16" ht="30" x14ac:dyDescent="0.25">
      <c r="A27" s="2" t="s">
        <v>14</v>
      </c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28"/>
      <c r="P27" s="27">
        <f t="shared" si="2"/>
        <v>0</v>
      </c>
    </row>
    <row r="28" spans="1:16" x14ac:dyDescent="0.25">
      <c r="A28" s="2" t="s">
        <v>15</v>
      </c>
      <c r="B28" s="11">
        <v>372760</v>
      </c>
      <c r="C28" s="11">
        <v>382760</v>
      </c>
      <c r="D28" s="14"/>
      <c r="E28" s="14"/>
      <c r="F28" s="14"/>
      <c r="G28" s="14"/>
      <c r="H28" s="14"/>
      <c r="I28" s="14"/>
      <c r="J28" s="14"/>
      <c r="K28" s="14">
        <v>10777.75</v>
      </c>
      <c r="L28" s="14"/>
      <c r="M28" s="14"/>
      <c r="N28" s="14"/>
      <c r="O28" s="28"/>
      <c r="P28" s="27">
        <f t="shared" si="2"/>
        <v>10777.75</v>
      </c>
    </row>
    <row r="29" spans="1:16" x14ac:dyDescent="0.25">
      <c r="A29" s="2" t="s">
        <v>36</v>
      </c>
      <c r="B29" s="10"/>
      <c r="C29" s="10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27">
        <f t="shared" si="2"/>
        <v>0</v>
      </c>
    </row>
    <row r="30" spans="1:16" x14ac:dyDescent="0.25">
      <c r="A30" s="20" t="s">
        <v>16</v>
      </c>
      <c r="B30" s="24">
        <f>+B31+B32+B33+B34+B35+B36+B37+B38+B39</f>
        <v>1791446</v>
      </c>
      <c r="C30" s="24">
        <f>+C31+C32+C33+C34+C35+C36+C37+C38+C39</f>
        <v>1731446</v>
      </c>
      <c r="D30" s="25">
        <f>SUM(D31:D31)</f>
        <v>0</v>
      </c>
      <c r="E30" s="25">
        <f t="shared" ref="E30:O30" si="5">SUM(E31:E31)</f>
        <v>0</v>
      </c>
      <c r="F30" s="25">
        <f t="shared" si="5"/>
        <v>0</v>
      </c>
      <c r="G30" s="25">
        <f t="shared" si="5"/>
        <v>0</v>
      </c>
      <c r="H30" s="25">
        <f t="shared" si="5"/>
        <v>0</v>
      </c>
      <c r="I30" s="25">
        <f>SUM(I31:I39)</f>
        <v>0</v>
      </c>
      <c r="J30" s="25">
        <f t="shared" si="5"/>
        <v>0</v>
      </c>
      <c r="K30" s="25">
        <f>SUM(K31:K39)</f>
        <v>10500</v>
      </c>
      <c r="L30" s="25">
        <f t="shared" si="5"/>
        <v>0</v>
      </c>
      <c r="M30" s="25">
        <f t="shared" si="5"/>
        <v>0</v>
      </c>
      <c r="N30" s="25">
        <f t="shared" si="5"/>
        <v>0</v>
      </c>
      <c r="O30" s="25">
        <f t="shared" si="5"/>
        <v>0</v>
      </c>
      <c r="P30" s="25">
        <f>SUM(D30:O30)</f>
        <v>10500</v>
      </c>
    </row>
    <row r="31" spans="1:16" x14ac:dyDescent="0.25">
      <c r="A31" s="2" t="s">
        <v>17</v>
      </c>
      <c r="B31" s="11">
        <v>414295</v>
      </c>
      <c r="C31" s="11">
        <v>354295</v>
      </c>
      <c r="D31" s="14"/>
      <c r="E31" s="14"/>
      <c r="F31" s="14"/>
      <c r="G31" s="14"/>
      <c r="H31" s="14"/>
      <c r="I31" s="14"/>
      <c r="J31" s="14"/>
      <c r="K31" s="14">
        <v>10500</v>
      </c>
      <c r="L31" s="14"/>
      <c r="M31" s="14"/>
      <c r="N31" s="14"/>
      <c r="O31" s="30"/>
      <c r="P31" s="31">
        <f t="shared" si="2"/>
        <v>10500</v>
      </c>
    </row>
    <row r="32" spans="1:16" x14ac:dyDescent="0.25">
      <c r="A32" s="2" t="s">
        <v>18</v>
      </c>
      <c r="B32" s="11"/>
      <c r="C32" s="1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30"/>
      <c r="P32" s="29">
        <f t="shared" si="2"/>
        <v>0</v>
      </c>
    </row>
    <row r="33" spans="1:16" x14ac:dyDescent="0.25">
      <c r="A33" s="2" t="s">
        <v>19</v>
      </c>
      <c r="B33" s="11"/>
      <c r="C33" s="1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30"/>
      <c r="P33" s="29">
        <f t="shared" si="2"/>
        <v>0</v>
      </c>
    </row>
    <row r="34" spans="1:16" x14ac:dyDescent="0.25">
      <c r="A34" s="2" t="s">
        <v>20</v>
      </c>
      <c r="B34" s="11"/>
      <c r="C34" s="1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30"/>
      <c r="P34" s="29">
        <f t="shared" si="2"/>
        <v>0</v>
      </c>
    </row>
    <row r="35" spans="1:16" x14ac:dyDescent="0.25">
      <c r="A35" s="2" t="s">
        <v>21</v>
      </c>
      <c r="B35" s="10"/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30"/>
      <c r="P35" s="29">
        <f t="shared" si="2"/>
        <v>0</v>
      </c>
    </row>
    <row r="36" spans="1:16" x14ac:dyDescent="0.25">
      <c r="A36" s="2" t="s">
        <v>22</v>
      </c>
      <c r="B36" s="11"/>
      <c r="C36" s="1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30"/>
      <c r="P36" s="29">
        <f t="shared" si="2"/>
        <v>0</v>
      </c>
    </row>
    <row r="37" spans="1:16" ht="30" x14ac:dyDescent="0.25">
      <c r="A37" s="2" t="s">
        <v>23</v>
      </c>
      <c r="B37" s="11">
        <v>977151</v>
      </c>
      <c r="C37" s="11">
        <v>977151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30"/>
      <c r="P37" s="29">
        <f t="shared" si="2"/>
        <v>0</v>
      </c>
    </row>
    <row r="38" spans="1:16" ht="30" x14ac:dyDescent="0.25">
      <c r="A38" s="2" t="s">
        <v>37</v>
      </c>
      <c r="B38" s="11"/>
      <c r="C38" s="1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30"/>
      <c r="P38" s="29">
        <f t="shared" si="2"/>
        <v>0</v>
      </c>
    </row>
    <row r="39" spans="1:16" x14ac:dyDescent="0.25">
      <c r="A39" s="2" t="s">
        <v>24</v>
      </c>
      <c r="B39" s="11">
        <v>400000</v>
      </c>
      <c r="C39" s="11">
        <v>400000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30"/>
      <c r="P39" s="29">
        <f t="shared" si="2"/>
        <v>0</v>
      </c>
    </row>
    <row r="40" spans="1:16" x14ac:dyDescent="0.25">
      <c r="A40" s="20" t="s">
        <v>25</v>
      </c>
      <c r="B40" s="24">
        <f>SUM(B41:B41)</f>
        <v>2400000</v>
      </c>
      <c r="C40" s="24">
        <f>SUM(C41:C41)</f>
        <v>2550000</v>
      </c>
      <c r="D40" s="25">
        <f>SUM(D41:D41)</f>
        <v>125000</v>
      </c>
      <c r="E40" s="25">
        <f t="shared" ref="E40:O40" si="6">SUM(E41:E41)</f>
        <v>125000</v>
      </c>
      <c r="F40" s="25">
        <f t="shared" si="6"/>
        <v>125000</v>
      </c>
      <c r="G40" s="25">
        <f t="shared" si="6"/>
        <v>125000</v>
      </c>
      <c r="H40" s="25">
        <f t="shared" si="6"/>
        <v>125000</v>
      </c>
      <c r="I40" s="25">
        <f>SUM(I41:I41)</f>
        <v>275000</v>
      </c>
      <c r="J40" s="25">
        <f t="shared" si="6"/>
        <v>275000</v>
      </c>
      <c r="K40" s="25">
        <f t="shared" si="6"/>
        <v>275000</v>
      </c>
      <c r="L40" s="25">
        <f t="shared" si="6"/>
        <v>275000</v>
      </c>
      <c r="M40" s="25">
        <f t="shared" si="6"/>
        <v>0</v>
      </c>
      <c r="N40" s="25">
        <f t="shared" si="6"/>
        <v>0</v>
      </c>
      <c r="O40" s="25">
        <f t="shared" si="6"/>
        <v>0</v>
      </c>
      <c r="P40" s="25">
        <f>SUM(D40:O40)</f>
        <v>1725000</v>
      </c>
    </row>
    <row r="41" spans="1:16" x14ac:dyDescent="0.25">
      <c r="A41" s="2" t="s">
        <v>26</v>
      </c>
      <c r="B41" s="10">
        <v>2400000</v>
      </c>
      <c r="C41" s="10">
        <v>2550000</v>
      </c>
      <c r="D41" s="14">
        <v>125000</v>
      </c>
      <c r="E41" s="14">
        <v>125000</v>
      </c>
      <c r="F41" s="14">
        <v>125000</v>
      </c>
      <c r="G41" s="14">
        <v>125000</v>
      </c>
      <c r="H41" s="14">
        <v>125000</v>
      </c>
      <c r="I41" s="14">
        <v>275000</v>
      </c>
      <c r="J41" s="14">
        <v>275000</v>
      </c>
      <c r="K41" s="14">
        <v>275000</v>
      </c>
      <c r="L41" s="14">
        <v>275000</v>
      </c>
      <c r="M41" s="14"/>
      <c r="N41" s="14"/>
      <c r="O41" s="14"/>
      <c r="P41" s="29">
        <f t="shared" si="2"/>
        <v>1725000</v>
      </c>
    </row>
    <row r="42" spans="1:16" x14ac:dyDescent="0.25">
      <c r="A42" s="20" t="s">
        <v>27</v>
      </c>
      <c r="B42" s="24">
        <f>+B43+B44+B45+B46+B47+B48+B49+B50+B51</f>
        <v>100000</v>
      </c>
      <c r="C42" s="24">
        <f>+C43+C44+C45+C46+C47+C48+C49+C50+C51</f>
        <v>100000</v>
      </c>
      <c r="D42" s="26">
        <f>SUM(D43:D43)</f>
        <v>0</v>
      </c>
      <c r="E42" s="26">
        <f t="shared" ref="E42:O42" si="7">SUM(E43:E43)</f>
        <v>0</v>
      </c>
      <c r="F42" s="26">
        <f t="shared" si="7"/>
        <v>0</v>
      </c>
      <c r="G42" s="26">
        <f t="shared" si="7"/>
        <v>0</v>
      </c>
      <c r="H42" s="26">
        <f t="shared" si="7"/>
        <v>0</v>
      </c>
      <c r="I42" s="26">
        <f>SUM(I43:I51)</f>
        <v>0</v>
      </c>
      <c r="J42" s="26">
        <f t="shared" si="7"/>
        <v>0</v>
      </c>
      <c r="K42" s="26">
        <f t="shared" si="7"/>
        <v>0</v>
      </c>
      <c r="L42" s="26">
        <f t="shared" si="7"/>
        <v>0</v>
      </c>
      <c r="M42" s="26">
        <f t="shared" si="7"/>
        <v>0</v>
      </c>
      <c r="N42" s="26">
        <f t="shared" si="7"/>
        <v>0</v>
      </c>
      <c r="O42" s="26">
        <f t="shared" si="7"/>
        <v>0</v>
      </c>
      <c r="P42" s="25">
        <f>SUM(D42:O42)</f>
        <v>0</v>
      </c>
    </row>
    <row r="43" spans="1:16" x14ac:dyDescent="0.25">
      <c r="A43" s="2" t="s">
        <v>28</v>
      </c>
      <c r="B43" s="10">
        <v>100000</v>
      </c>
      <c r="C43" s="10">
        <v>100000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7">
        <f t="shared" si="2"/>
        <v>0</v>
      </c>
    </row>
    <row r="44" spans="1:16" x14ac:dyDescent="0.25">
      <c r="A44" s="2" t="s">
        <v>29</v>
      </c>
      <c r="B44" s="10"/>
      <c r="C44" s="10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27">
        <f t="shared" si="2"/>
        <v>0</v>
      </c>
    </row>
    <row r="45" spans="1:16" x14ac:dyDescent="0.25">
      <c r="A45" s="2" t="s">
        <v>30</v>
      </c>
      <c r="B45" s="10"/>
      <c r="C45" s="10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7">
        <f t="shared" si="2"/>
        <v>0</v>
      </c>
    </row>
    <row r="46" spans="1:16" ht="30" x14ac:dyDescent="0.25">
      <c r="A46" s="2" t="s">
        <v>31</v>
      </c>
      <c r="B46" s="10"/>
      <c r="C46" s="10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27">
        <f t="shared" si="2"/>
        <v>0</v>
      </c>
    </row>
    <row r="47" spans="1:16" x14ac:dyDescent="0.25">
      <c r="A47" s="2" t="s">
        <v>32</v>
      </c>
      <c r="B47" s="10"/>
      <c r="C47" s="10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27">
        <f t="shared" si="2"/>
        <v>0</v>
      </c>
    </row>
    <row r="48" spans="1:16" x14ac:dyDescent="0.25">
      <c r="A48" s="2" t="s">
        <v>38</v>
      </c>
      <c r="B48" s="10"/>
      <c r="C48" s="10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27">
        <f t="shared" si="2"/>
        <v>0</v>
      </c>
    </row>
    <row r="49" spans="1:16" x14ac:dyDescent="0.25">
      <c r="A49" s="2" t="s">
        <v>39</v>
      </c>
      <c r="B49" s="10"/>
      <c r="C49" s="10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27">
        <f t="shared" si="2"/>
        <v>0</v>
      </c>
    </row>
    <row r="50" spans="1:16" x14ac:dyDescent="0.25">
      <c r="A50" s="2" t="s">
        <v>33</v>
      </c>
      <c r="B50" s="10"/>
      <c r="C50" s="10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27">
        <f t="shared" si="2"/>
        <v>0</v>
      </c>
    </row>
    <row r="51" spans="1:16" x14ac:dyDescent="0.25">
      <c r="A51" s="2" t="s">
        <v>40</v>
      </c>
      <c r="B51" s="10"/>
      <c r="C51" s="10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27">
        <f t="shared" si="2"/>
        <v>0</v>
      </c>
    </row>
    <row r="52" spans="1:16" x14ac:dyDescent="0.25">
      <c r="A52" s="20" t="s">
        <v>41</v>
      </c>
      <c r="B52" s="24">
        <f>SUM(B53:B53)</f>
        <v>0</v>
      </c>
      <c r="C52" s="24">
        <f>SUM(C53:C53)</f>
        <v>0</v>
      </c>
      <c r="D52" s="26">
        <f>SUM(D53:D53)</f>
        <v>0</v>
      </c>
      <c r="E52" s="26">
        <f t="shared" ref="E52:O52" si="8">SUM(E53:E53)</f>
        <v>0</v>
      </c>
      <c r="F52" s="26">
        <f t="shared" si="8"/>
        <v>0</v>
      </c>
      <c r="G52" s="26">
        <f t="shared" si="8"/>
        <v>0</v>
      </c>
      <c r="H52" s="26">
        <f t="shared" si="8"/>
        <v>0</v>
      </c>
      <c r="I52" s="26">
        <f>SUM(I53:I56)</f>
        <v>0</v>
      </c>
      <c r="J52" s="26">
        <f t="shared" si="8"/>
        <v>0</v>
      </c>
      <c r="K52" s="26">
        <f t="shared" si="8"/>
        <v>0</v>
      </c>
      <c r="L52" s="26">
        <f t="shared" si="8"/>
        <v>0</v>
      </c>
      <c r="M52" s="26">
        <f t="shared" si="8"/>
        <v>0</v>
      </c>
      <c r="N52" s="26">
        <f t="shared" si="8"/>
        <v>0</v>
      </c>
      <c r="O52" s="26">
        <f t="shared" si="8"/>
        <v>0</v>
      </c>
      <c r="P52" s="25">
        <f>SUM(D52:O52)</f>
        <v>0</v>
      </c>
    </row>
    <row r="53" spans="1:16" x14ac:dyDescent="0.25">
      <c r="A53" s="2" t="s">
        <v>42</v>
      </c>
      <c r="B53" s="10"/>
      <c r="C53" s="10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7">
        <f t="shared" si="2"/>
        <v>0</v>
      </c>
    </row>
    <row r="54" spans="1:16" x14ac:dyDescent="0.25">
      <c r="A54" s="2" t="s">
        <v>43</v>
      </c>
      <c r="B54" s="10"/>
      <c r="C54" s="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27">
        <f t="shared" si="2"/>
        <v>0</v>
      </c>
    </row>
    <row r="55" spans="1:16" x14ac:dyDescent="0.25">
      <c r="A55" s="2" t="s">
        <v>44</v>
      </c>
      <c r="B55" s="10"/>
      <c r="C55" s="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27">
        <f t="shared" si="2"/>
        <v>0</v>
      </c>
    </row>
    <row r="56" spans="1:16" ht="30" x14ac:dyDescent="0.25">
      <c r="A56" s="2" t="s">
        <v>45</v>
      </c>
      <c r="B56" s="10"/>
      <c r="C56" s="8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27">
        <f t="shared" si="2"/>
        <v>0</v>
      </c>
    </row>
    <row r="57" spans="1:16" ht="15.75" x14ac:dyDescent="0.25">
      <c r="A57" s="3" t="s">
        <v>67</v>
      </c>
      <c r="B57" s="9">
        <f t="shared" ref="B57:G57" si="9">B14+B20+B30+B40+B42+B52</f>
        <v>16085950</v>
      </c>
      <c r="C57" s="9">
        <f t="shared" si="9"/>
        <v>16035950</v>
      </c>
      <c r="D57" s="9">
        <f t="shared" si="9"/>
        <v>575123.85</v>
      </c>
      <c r="E57" s="9">
        <f t="shared" si="9"/>
        <v>655896.85</v>
      </c>
      <c r="F57" s="9">
        <f t="shared" si="9"/>
        <v>788954.03999999992</v>
      </c>
      <c r="G57" s="9">
        <f t="shared" si="9"/>
        <v>808306.55</v>
      </c>
      <c r="H57" s="9">
        <f>H14+H20+H30+H40+H42+H52</f>
        <v>1056429.54</v>
      </c>
      <c r="I57" s="9">
        <f>I14+I20+I30+I40+I42+I52</f>
        <v>766527.71</v>
      </c>
      <c r="J57" s="9">
        <f t="shared" ref="J57:O57" si="10">J14+J20+J30+J40+J42+J52</f>
        <v>971109.42999999993</v>
      </c>
      <c r="K57" s="9">
        <f>K14+K20+K30+K40+K42+K52</f>
        <v>856276.81</v>
      </c>
      <c r="L57" s="9">
        <f t="shared" si="10"/>
        <v>784198.86</v>
      </c>
      <c r="M57" s="9">
        <f t="shared" si="10"/>
        <v>0</v>
      </c>
      <c r="N57" s="9">
        <f t="shared" si="10"/>
        <v>0</v>
      </c>
      <c r="O57" s="9">
        <f t="shared" si="10"/>
        <v>0</v>
      </c>
      <c r="P57" s="9">
        <f>P14+P20+P30+P40+P42+P52</f>
        <v>7262823.6399999997</v>
      </c>
    </row>
    <row r="58" spans="1:16" x14ac:dyDescent="0.25">
      <c r="B58" s="10"/>
      <c r="C58" s="14"/>
      <c r="D58" s="14"/>
    </row>
    <row r="59" spans="1:16" ht="15" customHeight="1" x14ac:dyDescent="0.25">
      <c r="B59" s="10"/>
      <c r="C59" s="14"/>
      <c r="D59" s="14"/>
    </row>
    <row r="60" spans="1:16" ht="15" customHeight="1" x14ac:dyDescent="0.25">
      <c r="A60" s="32" t="s">
        <v>68</v>
      </c>
      <c r="B60" s="32"/>
      <c r="C60" s="14"/>
      <c r="D60" s="14"/>
    </row>
    <row r="61" spans="1:16" ht="30" x14ac:dyDescent="0.25">
      <c r="A61" s="32" t="s">
        <v>69</v>
      </c>
      <c r="B61" s="32"/>
      <c r="C61" s="14"/>
      <c r="D61" s="8"/>
    </row>
    <row r="62" spans="1:16" ht="75" x14ac:dyDescent="0.25">
      <c r="A62" s="32" t="s">
        <v>70</v>
      </c>
      <c r="B62" s="32"/>
      <c r="C62" s="14"/>
    </row>
    <row r="63" spans="1:16" x14ac:dyDescent="0.25">
      <c r="A63" s="32"/>
      <c r="B63" s="32"/>
      <c r="C63" s="14"/>
    </row>
    <row r="64" spans="1:16" x14ac:dyDescent="0.25">
      <c r="A64" s="15"/>
      <c r="B64" s="16"/>
      <c r="C64" s="8"/>
      <c r="G64" s="35"/>
      <c r="H64" s="36"/>
    </row>
    <row r="65" spans="1:8" x14ac:dyDescent="0.25">
      <c r="A65" s="6" t="s">
        <v>49</v>
      </c>
      <c r="B65" s="34" t="s">
        <v>50</v>
      </c>
      <c r="C65" s="8"/>
      <c r="G65" s="35"/>
      <c r="H65" s="37"/>
    </row>
    <row r="66" spans="1:8" x14ac:dyDescent="0.25">
      <c r="A66" s="6"/>
      <c r="B66" s="10"/>
      <c r="C66" s="17"/>
      <c r="D66" s="35"/>
      <c r="E66" s="37"/>
    </row>
    <row r="67" spans="1:8" x14ac:dyDescent="0.25">
      <c r="A67" s="6"/>
      <c r="B67" s="10"/>
      <c r="C67" s="17"/>
    </row>
    <row r="68" spans="1:8" x14ac:dyDescent="0.25">
      <c r="A68" s="17"/>
      <c r="B68" s="12"/>
      <c r="C68" s="17"/>
    </row>
    <row r="69" spans="1:8" x14ac:dyDescent="0.25">
      <c r="A69" s="33" t="s">
        <v>71</v>
      </c>
      <c r="B69" s="23" t="s">
        <v>46</v>
      </c>
    </row>
    <row r="70" spans="1:8" x14ac:dyDescent="0.25">
      <c r="A70" t="s">
        <v>72</v>
      </c>
      <c r="B70" t="s">
        <v>47</v>
      </c>
    </row>
  </sheetData>
  <mergeCells count="9">
    <mergeCell ref="G64:H64"/>
    <mergeCell ref="G65:H65"/>
    <mergeCell ref="D66:E66"/>
    <mergeCell ref="A6:C6"/>
    <mergeCell ref="A10:C10"/>
    <mergeCell ref="A7:P7"/>
    <mergeCell ref="A8:P8"/>
    <mergeCell ref="A9:P9"/>
    <mergeCell ref="D11:P11"/>
  </mergeCells>
  <pageMargins left="0.31496062992125984" right="0.31496062992125984" top="0.39370078740157483" bottom="0.55118110236220474" header="0.31496062992125984" footer="0.31496062992125984"/>
  <pageSetup paperSize="5" scale="62" orientation="landscape" r:id="rId1"/>
  <headerFooter differentOddEven="1" scaleWithDoc="0" alignWithMargins="0"/>
  <rowBreaks count="1" manualBreakCount="1">
    <brk id="51" max="15" man="1"/>
  </rowBreaks>
  <ignoredErrors>
    <ignoredError sqref="P16:P19 P21:P28 P37:P39 P41 P44:P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Leandra Jazmin Novas</cp:lastModifiedBy>
  <cp:lastPrinted>2025-10-01T18:50:06Z</cp:lastPrinted>
  <dcterms:created xsi:type="dcterms:W3CDTF">2018-04-17T18:57:16Z</dcterms:created>
  <dcterms:modified xsi:type="dcterms:W3CDTF">2025-10-01T18:50:46Z</dcterms:modified>
</cp:coreProperties>
</file>