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lnova\Desktop\OAI REPORTE\OAI Nov. (10Pprinc)\"/>
    </mc:Choice>
  </mc:AlternateContent>
  <xr:revisionPtr revIDLastSave="0" documentId="13_ncr:1_{4846F5A8-C108-4457-8677-056C4CF802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2" l="1"/>
  <c r="N19" i="2"/>
  <c r="M13" i="2"/>
  <c r="M19" i="2"/>
  <c r="M29" i="2"/>
  <c r="L13" i="2"/>
  <c r="L19" i="2"/>
  <c r="O19" i="2"/>
  <c r="K29" i="2"/>
  <c r="K19" i="2"/>
  <c r="K13" i="2"/>
  <c r="C19" i="2"/>
  <c r="J13" i="2"/>
  <c r="I51" i="2" l="1"/>
  <c r="I41" i="2"/>
  <c r="I39" i="2"/>
  <c r="I29" i="2"/>
  <c r="I19" i="2"/>
  <c r="I13" i="2"/>
  <c r="I56" i="2" s="1"/>
  <c r="H13" i="2" l="1"/>
  <c r="G13" i="2" l="1"/>
  <c r="G19" i="2"/>
  <c r="P14" i="2" l="1"/>
  <c r="F13" i="2"/>
  <c r="E13" i="2" l="1"/>
  <c r="D13" i="2" l="1"/>
  <c r="D19" i="2"/>
  <c r="E19" i="2"/>
  <c r="D29" i="2"/>
  <c r="E29" i="2"/>
  <c r="D39" i="2"/>
  <c r="E39" i="2"/>
  <c r="P30" i="2"/>
  <c r="P55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E51" i="2"/>
  <c r="F51" i="2"/>
  <c r="G51" i="2"/>
  <c r="H51" i="2"/>
  <c r="J51" i="2"/>
  <c r="K51" i="2"/>
  <c r="L51" i="2"/>
  <c r="M51" i="2"/>
  <c r="N51" i="2"/>
  <c r="O51" i="2"/>
  <c r="E41" i="2"/>
  <c r="F41" i="2"/>
  <c r="G41" i="2"/>
  <c r="H41" i="2"/>
  <c r="J41" i="2"/>
  <c r="K41" i="2"/>
  <c r="L41" i="2"/>
  <c r="M41" i="2"/>
  <c r="N41" i="2"/>
  <c r="O41" i="2"/>
  <c r="F39" i="2"/>
  <c r="G39" i="2"/>
  <c r="H39" i="2"/>
  <c r="J39" i="2"/>
  <c r="K39" i="2"/>
  <c r="L39" i="2"/>
  <c r="M39" i="2"/>
  <c r="N39" i="2"/>
  <c r="O39" i="2"/>
  <c r="F29" i="2"/>
  <c r="G29" i="2"/>
  <c r="H29" i="2"/>
  <c r="J29" i="2"/>
  <c r="L29" i="2"/>
  <c r="N29" i="2"/>
  <c r="O29" i="2"/>
  <c r="D51" i="2"/>
  <c r="P51" i="2" s="1"/>
  <c r="D41" i="2"/>
  <c r="F19" i="2"/>
  <c r="H19" i="2"/>
  <c r="J19" i="2"/>
  <c r="O13" i="2"/>
  <c r="C51" i="2"/>
  <c r="B51" i="2"/>
  <c r="C39" i="2"/>
  <c r="B39" i="2"/>
  <c r="P41" i="2" l="1"/>
  <c r="K56" i="2"/>
  <c r="E56" i="2"/>
  <c r="N56" i="2"/>
  <c r="L56" i="2"/>
  <c r="P19" i="2"/>
  <c r="P39" i="2"/>
  <c r="M56" i="2"/>
  <c r="H56" i="2"/>
  <c r="O56" i="2"/>
  <c r="P29" i="2"/>
  <c r="F56" i="2"/>
  <c r="J56" i="2"/>
  <c r="P13" i="2"/>
  <c r="G56" i="2"/>
  <c r="D56" i="2"/>
  <c r="B41" i="2"/>
  <c r="C41" i="2"/>
  <c r="P56" i="2" l="1"/>
  <c r="C29" i="2"/>
  <c r="C13" i="2"/>
  <c r="B29" i="2"/>
  <c r="B19" i="2"/>
  <c r="B13" i="2"/>
  <c r="B56" i="2" l="1"/>
  <c r="C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<sst xmlns="http://schemas.openxmlformats.org/spreadsheetml/2006/main" count="74" uniqueCount="74">
  <si>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</si>
  <si>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</si>
  <si>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</si>
  <si>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</si>
  <si>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</si>
  <si>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</si>
  <si>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</si>
  <si>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</si>
  <si>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</si>
  <si>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</si>
  <si>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</si>
  <si>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</si>
  <si>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</si>
  <si>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</si>
  <si>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</si>
  <si>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</si>
  <si>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</si>
  <si>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</si>
  <si>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</si>
  <si>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</si>
  <si>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</si>
  <si>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</si>
  <si>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</si>
  <si>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</si>
  <si>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</si>
  <si>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</si>
  <si>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</si>
  <si>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</si>
  <si>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</si>
  <si>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</si>
  <si>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</si>
  <si>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</si>
  <si>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</si>
  <si>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</si>
  <si>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</si>
  <si>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</si>
  <si>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</si>
  <si>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</si>
  <si>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</si>
  <si>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</si>
  <si>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</si>
  <si>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</si>
  <si>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</si>
  <si>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</si>
  <si>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</si>
  <si>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</si>
  <si>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</si>
  <si>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</si>
  <si>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</si>
  <si>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</si>
  <si>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</si>
  <si>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</si>
  <si>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MONTECRISTI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</si>
  <si>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</si>
  <si>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</si>
  <si>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</si>
  <si>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</si>
  <si>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</si>
  <si>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</si>
  <si>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</si>
  <si>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</si>
  <si>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</si>
  <si>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</si>
  <si>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</si>
  <si>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</si>
  <si>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</si>
  <si>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</si>
  <si>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</si>
  <si>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</si>
  <si>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</si>
  <si>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</si>
  <si>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</si>
  <si>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>DEL 1 AL 30 DE NOVIEMBRE 2025</t>
  </si>
  <si>
    <t xml:space="preserve">                                  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</si>
</sst>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43" fontId="0" fillId="5" borderId="0" xfId="1" applyFont="1" applyFill="1"/>
    <xf numFmtId="43" fontId="1" fillId="3" borderId="0" xfId="1" applyFont="1" applyFill="1"/>
    <xf numFmtId="43" fontId="0" fillId="3" borderId="0" xfId="1" applyFont="1" applyFill="1"/>
    <xf numFmtId="43" fontId="4" fillId="3" borderId="0" xfId="1" applyFont="1" applyFill="1"/>
    <xf numFmtId="43" fontId="4" fillId="0" borderId="0" xfId="1" applyFont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742951</xdr:colOff>
      <xdr:row>2</xdr:row>
      <xdr:rowOff>66676</xdr:rowOff>
    </xdr:from>
    <xdr:to>
      <xdr:col>7</xdr:col>
      <xdr:colOff>202293</xdr:colOff>
      <xdr:row>6</xdr:row>
      <xdr:rowOff>104776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D47D50C-9585-4DC3-8982-9512535EB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6" y="447676"/>
          <a:ext cx="2545442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topLeftCell="A45" zoomScaleNormal="100" workbookViewId="0">
      <pane xSplit="1" topLeftCell="B1" activePane="topRight" state="frozen"/>
      <selection pane="topRight" activeCell="A3" sqref="A3:P69"/>
    </sheetView>
  </sheetViews>
  <sheetFormatPr baseColWidth="10" defaultColWidth="9.140625" defaultRowHeight="15" x14ac:dyDescent="0.25"/>
  <cols>
    <col min="1" max="1" width="61.7109375" customWidth="1"/>
    <col min="2" max="2" width="15.5703125" customWidth="1"/>
    <col min="3" max="3" width="14" customWidth="1"/>
    <col min="4" max="7" width="11.5703125" bestFit="1" customWidth="1"/>
    <col min="8" max="8" width="12.5703125" bestFit="1" customWidth="1"/>
    <col min="9" max="9" width="11.5703125" bestFit="1" customWidth="1"/>
    <col min="10" max="10" width="13.140625" bestFit="1" customWidth="1"/>
    <col min="11" max="11" width="11.5703125" bestFit="1" customWidth="1"/>
    <col min="12" max="12" width="12.42578125" customWidth="1"/>
    <col min="13" max="13" width="12.5703125" bestFit="1" customWidth="1"/>
    <col min="14" max="14" width="13.85546875" bestFit="1" customWidth="1"/>
    <col min="15" max="15" width="9.5703125" customWidth="1"/>
    <col min="16" max="16" width="14.28515625" customWidth="1"/>
  </cols>
  <sheetData>
    <row r="6" spans="1:16" ht="42" customHeight="1" x14ac:dyDescent="0.25">
      <c r="A6" s="38"/>
      <c r="B6" s="38"/>
      <c r="C6" s="38"/>
      <c r="E6" s="6"/>
    </row>
    <row r="7" spans="1:16" ht="30" customHeight="1" x14ac:dyDescent="0.25">
      <c r="A7" s="39" t="s">
        <v>52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ht="18.75" x14ac:dyDescent="0.25">
      <c r="A8" s="40" t="s">
        <v>51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x14ac:dyDescent="0.25">
      <c r="A9" s="41" t="s">
        <v>72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ht="31.5" x14ac:dyDescent="0.25">
      <c r="A10" s="4" t="s">
        <v>0</v>
      </c>
      <c r="B10" s="5" t="s">
        <v>48</v>
      </c>
      <c r="C10" s="5" t="s">
        <v>34</v>
      </c>
      <c r="D10" s="42" t="s">
        <v>53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15.75" x14ac:dyDescent="0.25">
      <c r="A11" s="4"/>
      <c r="B11" s="5"/>
      <c r="C11" s="5"/>
      <c r="D11" s="18" t="s">
        <v>54</v>
      </c>
      <c r="E11" s="18" t="s">
        <v>55</v>
      </c>
      <c r="F11" s="18" t="s">
        <v>56</v>
      </c>
      <c r="G11" s="18" t="s">
        <v>57</v>
      </c>
      <c r="H11" s="18" t="s">
        <v>58</v>
      </c>
      <c r="I11" s="18" t="s">
        <v>59</v>
      </c>
      <c r="J11" s="18" t="s">
        <v>60</v>
      </c>
      <c r="K11" s="18" t="s">
        <v>61</v>
      </c>
      <c r="L11" s="18" t="s">
        <v>62</v>
      </c>
      <c r="M11" s="18" t="s">
        <v>63</v>
      </c>
      <c r="N11" s="18" t="s">
        <v>64</v>
      </c>
      <c r="O11" s="18" t="s">
        <v>65</v>
      </c>
      <c r="P11" s="19" t="s">
        <v>66</v>
      </c>
    </row>
    <row r="12" spans="1:16" x14ac:dyDescent="0.25">
      <c r="A12" s="1" t="s">
        <v>1</v>
      </c>
      <c r="B12" s="7"/>
      <c r="C12" s="7"/>
    </row>
    <row r="13" spans="1:16" s="23" customFormat="1" x14ac:dyDescent="0.25">
      <c r="A13" s="20" t="s">
        <v>2</v>
      </c>
      <c r="B13" s="21">
        <f>+B14+B15+B16+B17+B18</f>
        <v>9030071</v>
      </c>
      <c r="C13" s="21">
        <f>+C14+C15+C16+C17+C18</f>
        <v>9030071</v>
      </c>
      <c r="D13" s="25">
        <f t="shared" ref="D13:I13" si="0">SUM(D14:D18)</f>
        <v>450123.85</v>
      </c>
      <c r="E13" s="25">
        <f t="shared" si="0"/>
        <v>530896.85</v>
      </c>
      <c r="F13" s="25">
        <f t="shared" si="0"/>
        <v>663954.03999999992</v>
      </c>
      <c r="G13" s="25">
        <f t="shared" si="0"/>
        <v>473313.32</v>
      </c>
      <c r="H13" s="25">
        <f t="shared" si="0"/>
        <v>931429.53999999992</v>
      </c>
      <c r="I13" s="25">
        <f t="shared" si="0"/>
        <v>412733.57</v>
      </c>
      <c r="J13" s="25">
        <f>SUM(J14:J18)</f>
        <v>412733.57</v>
      </c>
      <c r="K13" s="25">
        <f>SUM(K14:K18)</f>
        <v>412733.57</v>
      </c>
      <c r="L13" s="25">
        <f>SUM(L14:L18)</f>
        <v>441581.07</v>
      </c>
      <c r="M13" s="25">
        <f>SUM(M14:M18)</f>
        <v>897664.4</v>
      </c>
      <c r="N13" s="25">
        <f>SUM(N14:N18)</f>
        <v>1311634.23</v>
      </c>
      <c r="O13" s="25">
        <f t="shared" ref="N13:O13" si="1">SUM(O14:O14)</f>
        <v>0</v>
      </c>
      <c r="P13" s="22">
        <f>SUM(D13:O13)</f>
        <v>6938798.0099999998</v>
      </c>
    </row>
    <row r="14" spans="1:16" x14ac:dyDescent="0.25">
      <c r="A14" s="2" t="s">
        <v>3</v>
      </c>
      <c r="B14" s="11">
        <v>6777500</v>
      </c>
      <c r="C14" s="11">
        <v>6977500</v>
      </c>
      <c r="D14" s="14">
        <v>373511.5</v>
      </c>
      <c r="E14" s="14">
        <v>443511.5</v>
      </c>
      <c r="F14" s="14">
        <v>584263.68999999994</v>
      </c>
      <c r="G14" s="14">
        <v>393511.5</v>
      </c>
      <c r="H14" s="14">
        <v>421199.55</v>
      </c>
      <c r="I14" s="14">
        <v>341011.5</v>
      </c>
      <c r="J14" s="14">
        <v>341011.5</v>
      </c>
      <c r="K14" s="14">
        <v>341011.5</v>
      </c>
      <c r="L14" s="14">
        <v>366011.5</v>
      </c>
      <c r="M14" s="14">
        <v>366011.5</v>
      </c>
      <c r="N14" s="14">
        <v>1236064.6599999999</v>
      </c>
      <c r="O14" s="28"/>
      <c r="P14" s="29">
        <f>SUM(D14:O14)</f>
        <v>5207119.8999999994</v>
      </c>
    </row>
    <row r="15" spans="1:16" x14ac:dyDescent="0.25">
      <c r="A15" s="2" t="s">
        <v>4</v>
      </c>
      <c r="B15" s="11">
        <v>1150000</v>
      </c>
      <c r="C15" s="11">
        <v>1150000</v>
      </c>
      <c r="D15" s="14">
        <v>20000</v>
      </c>
      <c r="E15" s="14">
        <v>20000</v>
      </c>
      <c r="F15" s="14">
        <v>20000</v>
      </c>
      <c r="G15" s="14">
        <v>20000</v>
      </c>
      <c r="H15" s="14">
        <v>450428.17</v>
      </c>
      <c r="I15" s="14">
        <v>20000</v>
      </c>
      <c r="J15" s="14">
        <v>20000</v>
      </c>
      <c r="K15" s="14">
        <v>20000</v>
      </c>
      <c r="L15" s="14">
        <v>20000</v>
      </c>
      <c r="M15" s="14">
        <v>476083.33</v>
      </c>
      <c r="N15" s="14">
        <v>20000</v>
      </c>
      <c r="O15" s="28"/>
      <c r="P15" s="29">
        <f t="shared" ref="P15:P55" si="2">SUM(D15:O15)</f>
        <v>1106511.5</v>
      </c>
    </row>
    <row r="16" spans="1:16" x14ac:dyDescent="0.25">
      <c r="A16" s="2" t="s">
        <v>35</v>
      </c>
      <c r="B16" s="11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8"/>
      <c r="P16" s="29">
        <f t="shared" si="2"/>
        <v>0</v>
      </c>
    </row>
    <row r="17" spans="1:16" x14ac:dyDescent="0.25">
      <c r="A17" s="2" t="s">
        <v>5</v>
      </c>
      <c r="B17" s="11">
        <v>350000</v>
      </c>
      <c r="C17" s="11">
        <v>150000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8"/>
      <c r="P17" s="29">
        <f t="shared" si="2"/>
        <v>0</v>
      </c>
    </row>
    <row r="18" spans="1:16" x14ac:dyDescent="0.25">
      <c r="A18" s="2" t="s">
        <v>6</v>
      </c>
      <c r="B18" s="10">
        <v>752571</v>
      </c>
      <c r="C18" s="10">
        <v>752571</v>
      </c>
      <c r="D18" s="14">
        <v>56612.35</v>
      </c>
      <c r="E18" s="14">
        <v>67385.350000000006</v>
      </c>
      <c r="F18" s="14">
        <v>59690.35</v>
      </c>
      <c r="G18" s="14">
        <v>59801.82</v>
      </c>
      <c r="H18" s="14">
        <v>59801.82</v>
      </c>
      <c r="I18" s="14">
        <v>51722.07</v>
      </c>
      <c r="J18" s="14">
        <v>51722.07</v>
      </c>
      <c r="K18" s="14">
        <v>51722.07</v>
      </c>
      <c r="L18" s="14">
        <v>55569.57</v>
      </c>
      <c r="M18" s="14">
        <v>55569.57</v>
      </c>
      <c r="N18" s="14">
        <v>55569.57</v>
      </c>
      <c r="O18" s="28"/>
      <c r="P18" s="29">
        <f t="shared" si="2"/>
        <v>625166.61</v>
      </c>
    </row>
    <row r="19" spans="1:16" x14ac:dyDescent="0.25">
      <c r="A19" s="20" t="s">
        <v>7</v>
      </c>
      <c r="B19" s="24">
        <f>+B20+B21+B22+B23+B24+B25+B26+B27+B28</f>
        <v>2764433</v>
      </c>
      <c r="C19" s="24">
        <f>SUM(C20:C28)</f>
        <v>2674433</v>
      </c>
      <c r="D19" s="25">
        <f>SUM(D20:D20)</f>
        <v>0</v>
      </c>
      <c r="E19" s="25">
        <f t="shared" ref="E19:J19" si="3">SUM(E20:E20)</f>
        <v>0</v>
      </c>
      <c r="F19" s="25">
        <f t="shared" si="3"/>
        <v>0</v>
      </c>
      <c r="G19" s="25">
        <f t="shared" si="3"/>
        <v>209993.23</v>
      </c>
      <c r="H19" s="25">
        <f t="shared" si="3"/>
        <v>0</v>
      </c>
      <c r="I19" s="25">
        <f>SUM(I20:I28)</f>
        <v>78794.14</v>
      </c>
      <c r="J19" s="25">
        <f t="shared" si="3"/>
        <v>283375.86</v>
      </c>
      <c r="K19" s="25">
        <f>SUM(K20:K28)</f>
        <v>158043.24</v>
      </c>
      <c r="L19" s="25">
        <f t="shared" ref="L19:O19" si="4">SUM(L20:L28)</f>
        <v>67617.789999999994</v>
      </c>
      <c r="M19" s="25">
        <f>SUM(M20:M28)</f>
        <v>82197.459999999992</v>
      </c>
      <c r="N19" s="25">
        <f>SUM(N20:N28)</f>
        <v>107919.45</v>
      </c>
      <c r="O19" s="25">
        <f t="shared" si="4"/>
        <v>0</v>
      </c>
      <c r="P19" s="25">
        <f>SUM(D19:O19)</f>
        <v>987941.16999999993</v>
      </c>
    </row>
    <row r="20" spans="1:16" x14ac:dyDescent="0.25">
      <c r="A20" s="2" t="s">
        <v>8</v>
      </c>
      <c r="B20" s="11">
        <v>1528903</v>
      </c>
      <c r="C20" s="11">
        <v>1528903</v>
      </c>
      <c r="D20" s="14"/>
      <c r="E20" s="14"/>
      <c r="F20" s="14"/>
      <c r="G20" s="14">
        <v>209993.23</v>
      </c>
      <c r="H20" s="14"/>
      <c r="I20" s="14">
        <v>78794.14</v>
      </c>
      <c r="J20" s="14">
        <v>283375.86</v>
      </c>
      <c r="K20" s="14">
        <v>99265.49</v>
      </c>
      <c r="L20" s="14">
        <v>67617.789999999994</v>
      </c>
      <c r="M20" s="14">
        <v>65263.83</v>
      </c>
      <c r="N20" s="14">
        <v>34120.17</v>
      </c>
      <c r="O20" s="28"/>
      <c r="P20" s="27">
        <f t="shared" si="2"/>
        <v>838430.51</v>
      </c>
    </row>
    <row r="21" spans="1:16" x14ac:dyDescent="0.25">
      <c r="A21" s="2" t="s">
        <v>9</v>
      </c>
      <c r="B21" s="11">
        <v>475240</v>
      </c>
      <c r="C21" s="11">
        <v>475240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28"/>
      <c r="P21" s="27">
        <f t="shared" si="2"/>
        <v>0</v>
      </c>
    </row>
    <row r="22" spans="1:16" x14ac:dyDescent="0.25">
      <c r="A22" s="2" t="s">
        <v>10</v>
      </c>
      <c r="B22" s="11">
        <v>387530</v>
      </c>
      <c r="C22" s="11">
        <v>237530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>
        <v>73514</v>
      </c>
      <c r="O22" s="28"/>
      <c r="P22" s="27">
        <f t="shared" si="2"/>
        <v>73514</v>
      </c>
    </row>
    <row r="23" spans="1:16" ht="18" customHeight="1" x14ac:dyDescent="0.25">
      <c r="A23" s="2" t="s">
        <v>11</v>
      </c>
      <c r="B23" s="11"/>
      <c r="C23" s="11">
        <v>50000</v>
      </c>
      <c r="D23" s="14"/>
      <c r="E23" s="14"/>
      <c r="F23" s="14"/>
      <c r="G23" s="14"/>
      <c r="H23" s="14"/>
      <c r="I23" s="14"/>
      <c r="J23" s="14"/>
      <c r="K23" s="14">
        <v>48000</v>
      </c>
      <c r="L23" s="14"/>
      <c r="M23" s="14"/>
      <c r="N23" s="14"/>
      <c r="O23" s="28"/>
      <c r="P23" s="27">
        <f t="shared" si="2"/>
        <v>48000</v>
      </c>
    </row>
    <row r="24" spans="1:16" x14ac:dyDescent="0.25">
      <c r="A24" s="2" t="s">
        <v>12</v>
      </c>
      <c r="B24" s="11"/>
      <c r="C24" s="11">
        <v>50000</v>
      </c>
      <c r="D24" s="14"/>
      <c r="E24" s="14"/>
      <c r="F24" s="14"/>
      <c r="G24" s="14"/>
      <c r="H24" s="14"/>
      <c r="I24" s="14"/>
      <c r="J24" s="14"/>
      <c r="K24" s="14"/>
      <c r="L24" s="14"/>
      <c r="M24" s="14">
        <v>15357.7</v>
      </c>
      <c r="N24" s="14"/>
      <c r="O24" s="28"/>
      <c r="P24" s="27">
        <f t="shared" si="2"/>
        <v>15357.7</v>
      </c>
    </row>
    <row r="25" spans="1:16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28"/>
      <c r="P25" s="27">
        <f t="shared" si="2"/>
        <v>0</v>
      </c>
    </row>
    <row r="26" spans="1:16" ht="30" x14ac:dyDescent="0.25">
      <c r="A26" s="2" t="s">
        <v>14</v>
      </c>
      <c r="B26" s="13"/>
      <c r="C26" s="13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28"/>
      <c r="P26" s="27">
        <f t="shared" si="2"/>
        <v>0</v>
      </c>
    </row>
    <row r="27" spans="1:16" ht="30" x14ac:dyDescent="0.25">
      <c r="A27" s="2" t="s">
        <v>15</v>
      </c>
      <c r="B27" s="11">
        <v>372760</v>
      </c>
      <c r="C27" s="11">
        <v>332760</v>
      </c>
      <c r="D27" s="14"/>
      <c r="E27" s="14"/>
      <c r="F27" s="14"/>
      <c r="G27" s="14"/>
      <c r="H27" s="14"/>
      <c r="I27" s="14"/>
      <c r="J27" s="14"/>
      <c r="K27" s="14">
        <v>10777.75</v>
      </c>
      <c r="L27" s="14"/>
      <c r="M27" s="14"/>
      <c r="N27" s="14">
        <v>285.27999999999997</v>
      </c>
      <c r="O27" s="28"/>
      <c r="P27" s="27">
        <f t="shared" si="2"/>
        <v>11063.03</v>
      </c>
    </row>
    <row r="28" spans="1:16" x14ac:dyDescent="0.25">
      <c r="A28" s="2" t="s">
        <v>36</v>
      </c>
      <c r="B28" s="10"/>
      <c r="C28" s="10"/>
      <c r="D28" s="14"/>
      <c r="E28" s="14"/>
      <c r="F28" s="14"/>
      <c r="G28" s="14"/>
      <c r="H28" s="14"/>
      <c r="I28" s="14"/>
      <c r="J28" s="14"/>
      <c r="K28" s="14"/>
      <c r="L28" s="14"/>
      <c r="M28" s="14">
        <v>1575.93</v>
      </c>
      <c r="N28" s="14"/>
      <c r="O28" s="14"/>
      <c r="P28" s="27">
        <f t="shared" si="2"/>
        <v>1575.93</v>
      </c>
    </row>
    <row r="29" spans="1:16" x14ac:dyDescent="0.25">
      <c r="A29" s="20" t="s">
        <v>16</v>
      </c>
      <c r="B29" s="24">
        <f>+B30+B31+B32+B33+B34+B35+B36+B37+B38</f>
        <v>1791446</v>
      </c>
      <c r="C29" s="24">
        <f>+C30+C31+C32+C33+C34+C35+C36+C37+C38</f>
        <v>1731446</v>
      </c>
      <c r="D29" s="25">
        <f>SUM(D30:D30)</f>
        <v>0</v>
      </c>
      <c r="E29" s="25">
        <f t="shared" ref="E29:O29" si="5">SUM(E30:E30)</f>
        <v>0</v>
      </c>
      <c r="F29" s="25">
        <f t="shared" si="5"/>
        <v>0</v>
      </c>
      <c r="G29" s="25">
        <f t="shared" si="5"/>
        <v>0</v>
      </c>
      <c r="H29" s="25">
        <f t="shared" si="5"/>
        <v>0</v>
      </c>
      <c r="I29" s="25">
        <f>SUM(I30:I38)</f>
        <v>0</v>
      </c>
      <c r="J29" s="25">
        <f t="shared" si="5"/>
        <v>0</v>
      </c>
      <c r="K29" s="25">
        <f>SUM(K30:K38)</f>
        <v>10500</v>
      </c>
      <c r="L29" s="25">
        <f t="shared" si="5"/>
        <v>0</v>
      </c>
      <c r="M29" s="25">
        <f>SUM(M30:M38)</f>
        <v>51924.95</v>
      </c>
      <c r="N29" s="25">
        <f t="shared" si="5"/>
        <v>0</v>
      </c>
      <c r="O29" s="25">
        <f t="shared" si="5"/>
        <v>0</v>
      </c>
      <c r="P29" s="25">
        <f>SUM(D29:O29)</f>
        <v>62424.95</v>
      </c>
    </row>
    <row r="30" spans="1:16" x14ac:dyDescent="0.25">
      <c r="A30" s="2" t="s">
        <v>17</v>
      </c>
      <c r="B30" s="11">
        <v>414295</v>
      </c>
      <c r="C30" s="11">
        <v>354295</v>
      </c>
      <c r="D30" s="14"/>
      <c r="E30" s="14"/>
      <c r="F30" s="14"/>
      <c r="G30" s="14"/>
      <c r="H30" s="14"/>
      <c r="I30" s="14"/>
      <c r="J30" s="14"/>
      <c r="K30" s="14">
        <v>10500</v>
      </c>
      <c r="L30" s="14"/>
      <c r="M30" s="14"/>
      <c r="N30" s="14"/>
      <c r="O30" s="30"/>
      <c r="P30" s="31">
        <f t="shared" si="2"/>
        <v>10500</v>
      </c>
    </row>
    <row r="31" spans="1:16" x14ac:dyDescent="0.25">
      <c r="A31" s="2" t="s">
        <v>18</v>
      </c>
      <c r="B31" s="11"/>
      <c r="C31" s="11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30"/>
      <c r="P31" s="29">
        <f t="shared" si="2"/>
        <v>0</v>
      </c>
    </row>
    <row r="32" spans="1:16" x14ac:dyDescent="0.25">
      <c r="A32" s="2" t="s">
        <v>19</v>
      </c>
      <c r="B32" s="11"/>
      <c r="C32" s="11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30"/>
      <c r="P32" s="29">
        <f t="shared" si="2"/>
        <v>0</v>
      </c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30"/>
      <c r="P33" s="29">
        <f t="shared" si="2"/>
        <v>0</v>
      </c>
    </row>
    <row r="34" spans="1:16" x14ac:dyDescent="0.25">
      <c r="A34" s="2" t="s">
        <v>21</v>
      </c>
      <c r="B34" s="10"/>
      <c r="C34" s="10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30"/>
      <c r="P34" s="29">
        <f t="shared" si="2"/>
        <v>0</v>
      </c>
    </row>
    <row r="35" spans="1:16" x14ac:dyDescent="0.25">
      <c r="A35" s="2" t="s">
        <v>22</v>
      </c>
      <c r="B35" s="11"/>
      <c r="C35" s="11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30"/>
      <c r="P35" s="29">
        <f t="shared" si="2"/>
        <v>0</v>
      </c>
    </row>
    <row r="36" spans="1:16" ht="30" x14ac:dyDescent="0.25">
      <c r="A36" s="2" t="s">
        <v>23</v>
      </c>
      <c r="B36" s="11">
        <v>977151</v>
      </c>
      <c r="C36" s="11">
        <v>977151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30"/>
      <c r="P36" s="29">
        <f t="shared" si="2"/>
        <v>0</v>
      </c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30"/>
      <c r="P37" s="29">
        <f t="shared" si="2"/>
        <v>0</v>
      </c>
    </row>
    <row r="38" spans="1:16" x14ac:dyDescent="0.25">
      <c r="A38" s="2" t="s">
        <v>24</v>
      </c>
      <c r="B38" s="11">
        <v>400000</v>
      </c>
      <c r="C38" s="11">
        <v>400000</v>
      </c>
      <c r="D38" s="14"/>
      <c r="E38" s="14"/>
      <c r="F38" s="14"/>
      <c r="G38" s="14"/>
      <c r="H38" s="14"/>
      <c r="I38" s="14"/>
      <c r="J38" s="14"/>
      <c r="K38" s="14"/>
      <c r="L38" s="14"/>
      <c r="M38" s="14">
        <v>51924.95</v>
      </c>
      <c r="N38" s="14"/>
      <c r="O38" s="30"/>
      <c r="P38" s="29">
        <f t="shared" si="2"/>
        <v>51924.95</v>
      </c>
    </row>
    <row r="39" spans="1:16" x14ac:dyDescent="0.25">
      <c r="A39" s="20" t="s">
        <v>25</v>
      </c>
      <c r="B39" s="24">
        <f>SUM(B40:B40)</f>
        <v>2400000</v>
      </c>
      <c r="C39" s="24">
        <f>SUM(C40:C40)</f>
        <v>2550000</v>
      </c>
      <c r="D39" s="25">
        <f>SUM(D40:D40)</f>
        <v>125000</v>
      </c>
      <c r="E39" s="25">
        <f t="shared" ref="E39:O39" si="6">SUM(E40:E40)</f>
        <v>125000</v>
      </c>
      <c r="F39" s="25">
        <f t="shared" si="6"/>
        <v>125000</v>
      </c>
      <c r="G39" s="25">
        <f t="shared" si="6"/>
        <v>125000</v>
      </c>
      <c r="H39" s="25">
        <f t="shared" si="6"/>
        <v>125000</v>
      </c>
      <c r="I39" s="25">
        <f>SUM(I40:I40)</f>
        <v>275000</v>
      </c>
      <c r="J39" s="25">
        <f t="shared" si="6"/>
        <v>275000</v>
      </c>
      <c r="K39" s="25">
        <f t="shared" si="6"/>
        <v>275000</v>
      </c>
      <c r="L39" s="25">
        <f t="shared" si="6"/>
        <v>275000</v>
      </c>
      <c r="M39" s="25">
        <f t="shared" si="6"/>
        <v>275000</v>
      </c>
      <c r="N39" s="25">
        <f t="shared" si="6"/>
        <v>275000</v>
      </c>
      <c r="O39" s="25">
        <f t="shared" si="6"/>
        <v>0</v>
      </c>
      <c r="P39" s="25">
        <f>SUM(D39:O39)</f>
        <v>2275000</v>
      </c>
    </row>
    <row r="40" spans="1:16" x14ac:dyDescent="0.25">
      <c r="A40" s="2" t="s">
        <v>26</v>
      </c>
      <c r="B40" s="10">
        <v>2400000</v>
      </c>
      <c r="C40" s="10">
        <v>2550000</v>
      </c>
      <c r="D40" s="14">
        <v>125000</v>
      </c>
      <c r="E40" s="14">
        <v>125000</v>
      </c>
      <c r="F40" s="14">
        <v>125000</v>
      </c>
      <c r="G40" s="14">
        <v>125000</v>
      </c>
      <c r="H40" s="14">
        <v>125000</v>
      </c>
      <c r="I40" s="14">
        <v>275000</v>
      </c>
      <c r="J40" s="14">
        <v>275000</v>
      </c>
      <c r="K40" s="14">
        <v>275000</v>
      </c>
      <c r="L40" s="14">
        <v>275000</v>
      </c>
      <c r="M40" s="14">
        <v>275000</v>
      </c>
      <c r="N40" s="14">
        <v>275000</v>
      </c>
      <c r="O40" s="14"/>
      <c r="P40" s="29">
        <f t="shared" si="2"/>
        <v>2275000</v>
      </c>
    </row>
    <row r="41" spans="1:16" x14ac:dyDescent="0.25">
      <c r="A41" s="20" t="s">
        <v>27</v>
      </c>
      <c r="B41" s="24">
        <f>+B42+B43+B44+B45+B46+B47+B48+B49+B50</f>
        <v>100000</v>
      </c>
      <c r="C41" s="24">
        <f>+C42+C43+C44+C45+C46+C47+C48+C49+C50</f>
        <v>100000</v>
      </c>
      <c r="D41" s="26">
        <f>SUM(D42:D42)</f>
        <v>0</v>
      </c>
      <c r="E41" s="26">
        <f t="shared" ref="E41:O41" si="7">SUM(E42:E42)</f>
        <v>0</v>
      </c>
      <c r="F41" s="26">
        <f t="shared" si="7"/>
        <v>0</v>
      </c>
      <c r="G41" s="26">
        <f t="shared" si="7"/>
        <v>0</v>
      </c>
      <c r="H41" s="26">
        <f t="shared" si="7"/>
        <v>0</v>
      </c>
      <c r="I41" s="26">
        <f>SUM(I42:I50)</f>
        <v>0</v>
      </c>
      <c r="J41" s="26">
        <f t="shared" si="7"/>
        <v>0</v>
      </c>
      <c r="K41" s="26">
        <f t="shared" si="7"/>
        <v>0</v>
      </c>
      <c r="L41" s="26">
        <f t="shared" si="7"/>
        <v>0</v>
      </c>
      <c r="M41" s="26">
        <f t="shared" si="7"/>
        <v>0</v>
      </c>
      <c r="N41" s="26">
        <f t="shared" si="7"/>
        <v>0</v>
      </c>
      <c r="O41" s="26">
        <f t="shared" si="7"/>
        <v>0</v>
      </c>
      <c r="P41" s="25">
        <f>SUM(D41:O41)</f>
        <v>0</v>
      </c>
    </row>
    <row r="42" spans="1:16" x14ac:dyDescent="0.25">
      <c r="A42" s="2" t="s">
        <v>28</v>
      </c>
      <c r="B42" s="10">
        <v>100000</v>
      </c>
      <c r="C42" s="10">
        <v>100000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7">
        <f t="shared" si="2"/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7">
        <f t="shared" si="2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7">
        <f t="shared" si="2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7">
        <f t="shared" si="2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7">
        <f t="shared" si="2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7">
        <f t="shared" si="2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7">
        <f t="shared" si="2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7">
        <f t="shared" si="2"/>
        <v>0</v>
      </c>
    </row>
    <row r="50" spans="1:16" ht="30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7">
        <f t="shared" si="2"/>
        <v>0</v>
      </c>
    </row>
    <row r="51" spans="1:16" x14ac:dyDescent="0.25">
      <c r="A51" s="20" t="s">
        <v>41</v>
      </c>
      <c r="B51" s="24">
        <f>SUM(B52:B52)</f>
        <v>0</v>
      </c>
      <c r="C51" s="24">
        <f>SUM(C52:C52)</f>
        <v>0</v>
      </c>
      <c r="D51" s="26">
        <f>SUM(D52:D52)</f>
        <v>0</v>
      </c>
      <c r="E51" s="26">
        <f t="shared" ref="E51:O51" si="8">SUM(E52:E52)</f>
        <v>0</v>
      </c>
      <c r="F51" s="26">
        <f t="shared" si="8"/>
        <v>0</v>
      </c>
      <c r="G51" s="26">
        <f t="shared" si="8"/>
        <v>0</v>
      </c>
      <c r="H51" s="26">
        <f t="shared" si="8"/>
        <v>0</v>
      </c>
      <c r="I51" s="26">
        <f>SUM(I52:I55)</f>
        <v>0</v>
      </c>
      <c r="J51" s="26">
        <f t="shared" si="8"/>
        <v>0</v>
      </c>
      <c r="K51" s="26">
        <f t="shared" si="8"/>
        <v>0</v>
      </c>
      <c r="L51" s="26">
        <f t="shared" si="8"/>
        <v>0</v>
      </c>
      <c r="M51" s="26">
        <f t="shared" si="8"/>
        <v>0</v>
      </c>
      <c r="N51" s="26">
        <f t="shared" si="8"/>
        <v>0</v>
      </c>
      <c r="O51" s="26">
        <f t="shared" si="8"/>
        <v>0</v>
      </c>
      <c r="P51" s="25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27">
        <f t="shared" si="2"/>
        <v>0</v>
      </c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7">
        <f t="shared" si="2"/>
        <v>0</v>
      </c>
    </row>
    <row r="54" spans="1:16" x14ac:dyDescent="0.25">
      <c r="A54" s="2" t="s">
        <v>44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7">
        <f t="shared" si="2"/>
        <v>0</v>
      </c>
    </row>
    <row r="55" spans="1:16" ht="30" x14ac:dyDescent="0.25">
      <c r="A55" s="2" t="s">
        <v>45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7">
        <f t="shared" si="2"/>
        <v>0</v>
      </c>
    </row>
    <row r="56" spans="1:16" ht="15.75" x14ac:dyDescent="0.25">
      <c r="A56" s="3" t="s">
        <v>67</v>
      </c>
      <c r="B56" s="9">
        <f t="shared" ref="B56:G56" si="9">B13+B19+B29+B39+B41+B51</f>
        <v>16085950</v>
      </c>
      <c r="C56" s="9">
        <f t="shared" si="9"/>
        <v>16085950</v>
      </c>
      <c r="D56" s="9">
        <f t="shared" si="9"/>
        <v>575123.85</v>
      </c>
      <c r="E56" s="9">
        <f t="shared" si="9"/>
        <v>655896.85</v>
      </c>
      <c r="F56" s="9">
        <f t="shared" si="9"/>
        <v>788954.03999999992</v>
      </c>
      <c r="G56" s="9">
        <f t="shared" si="9"/>
        <v>808306.55</v>
      </c>
      <c r="H56" s="9">
        <f>H13+H19+H29+H39+H41+H51</f>
        <v>1056429.54</v>
      </c>
      <c r="I56" s="9">
        <f>I13+I19+I29+I39+I41+I51</f>
        <v>766527.71</v>
      </c>
      <c r="J56" s="9">
        <f t="shared" ref="J56:O56" si="10">J13+J19+J29+J39+J41+J51</f>
        <v>971109.42999999993</v>
      </c>
      <c r="K56" s="9">
        <f>K13+K19+K29+K39+K41+K51</f>
        <v>856276.81</v>
      </c>
      <c r="L56" s="9">
        <f t="shared" si="10"/>
        <v>784198.86</v>
      </c>
      <c r="M56" s="9">
        <f t="shared" si="10"/>
        <v>1306786.81</v>
      </c>
      <c r="N56" s="9">
        <f t="shared" si="10"/>
        <v>1694553.68</v>
      </c>
      <c r="O56" s="9">
        <f t="shared" si="10"/>
        <v>0</v>
      </c>
      <c r="P56" s="9">
        <f>P13+P19+P29+P39+P41+P51</f>
        <v>10264164.129999999</v>
      </c>
    </row>
    <row r="57" spans="1:16" x14ac:dyDescent="0.25">
      <c r="B57" s="10"/>
      <c r="C57" s="14"/>
      <c r="D57" s="14"/>
    </row>
    <row r="58" spans="1:16" ht="15" customHeight="1" x14ac:dyDescent="0.25">
      <c r="B58" s="10"/>
      <c r="C58" s="14"/>
      <c r="D58" s="14"/>
    </row>
    <row r="59" spans="1:16" ht="15" customHeight="1" x14ac:dyDescent="0.25">
      <c r="A59" s="32" t="s">
        <v>68</v>
      </c>
      <c r="B59" s="32"/>
      <c r="C59" s="14"/>
      <c r="D59" s="14"/>
    </row>
    <row r="60" spans="1:16" ht="45" x14ac:dyDescent="0.25">
      <c r="A60" s="32" t="s">
        <v>69</v>
      </c>
      <c r="B60" s="32"/>
      <c r="C60" s="14"/>
      <c r="D60" s="8"/>
    </row>
    <row r="61" spans="1:16" ht="75" x14ac:dyDescent="0.25">
      <c r="A61" s="32" t="s">
        <v>70</v>
      </c>
      <c r="B61" s="32"/>
      <c r="C61" s="14"/>
    </row>
    <row r="62" spans="1:16" x14ac:dyDescent="0.25">
      <c r="A62" s="32"/>
      <c r="B62" s="32"/>
      <c r="C62" s="14"/>
    </row>
    <row r="63" spans="1:16" x14ac:dyDescent="0.25">
      <c r="A63" s="15"/>
      <c r="B63" s="16"/>
      <c r="C63" s="8"/>
      <c r="G63" s="35"/>
      <c r="H63" s="36"/>
    </row>
    <row r="64" spans="1:16" x14ac:dyDescent="0.25">
      <c r="A64" s="6" t="s">
        <v>49</v>
      </c>
      <c r="B64" s="34" t="s">
        <v>50</v>
      </c>
      <c r="C64" s="8"/>
      <c r="G64" s="35"/>
      <c r="H64" s="37"/>
    </row>
    <row r="65" spans="1:5" x14ac:dyDescent="0.25">
      <c r="A65" s="6"/>
      <c r="B65" s="10"/>
      <c r="C65" s="17"/>
      <c r="D65" s="35"/>
      <c r="E65" s="37"/>
    </row>
    <row r="66" spans="1:5" x14ac:dyDescent="0.25">
      <c r="A66" s="6"/>
      <c r="B66" s="10"/>
      <c r="C66" s="17"/>
    </row>
    <row r="67" spans="1:5" x14ac:dyDescent="0.25">
      <c r="A67" s="17"/>
      <c r="B67" s="12"/>
      <c r="C67" s="17"/>
    </row>
    <row r="68" spans="1:5" x14ac:dyDescent="0.25">
      <c r="A68" s="33" t="s">
        <v>71</v>
      </c>
      <c r="B68" s="23" t="s">
        <v>46</v>
      </c>
    </row>
    <row r="69" spans="1:5" x14ac:dyDescent="0.25">
      <c r="A69" t="s">
        <v>73</v>
      </c>
      <c r="B69" t="s">
        <v>47</v>
      </c>
    </row>
  </sheetData>
  <mergeCells count="8">
    <mergeCell ref="G63:H63"/>
    <mergeCell ref="G64:H64"/>
    <mergeCell ref="D65:E65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5:P18 P20:P27 P36:P38 P40 P43:P5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2025-12-09T22:44:53Z</cp:lastPrinted>
  <dcterms:created xsi:type="dcterms:W3CDTF">2018-04-17T18:57:16Z</dcterms:created>
  <dcterms:modified xsi:type="dcterms:W3CDTF">2025-12-09T22:44:57Z</dcterms:modified>
</cp:coreProperties>
</file>